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ulinska-Pluta\Downloads\"/>
    </mc:Choice>
  </mc:AlternateContent>
  <bookViews>
    <workbookView xWindow="0" yWindow="0" windowWidth="23016" windowHeight="906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" i="1" l="1"/>
  <c r="C46" i="1"/>
  <c r="C36" i="1"/>
  <c r="C17" i="1"/>
  <c r="C20" i="1"/>
  <c r="F49" i="1" s="1"/>
  <c r="C109" i="1"/>
  <c r="C113" i="1" s="1"/>
  <c r="C48" i="1"/>
  <c r="C79" i="1"/>
  <c r="C91" i="1" s="1"/>
  <c r="C119" i="1" l="1"/>
  <c r="C58" i="1"/>
  <c r="C37" i="1"/>
  <c r="C53" i="1"/>
  <c r="C47" i="1" s="1"/>
  <c r="C5" i="1"/>
  <c r="C69" i="1"/>
  <c r="C64" i="1"/>
  <c r="C63" i="1" s="1"/>
  <c r="C32" i="1"/>
  <c r="C34" i="1"/>
  <c r="D23" i="1"/>
  <c r="D22" i="1" s="1"/>
  <c r="C118" i="1"/>
  <c r="C120" i="1" s="1"/>
  <c r="D50" i="1"/>
  <c r="D18" i="1"/>
  <c r="D17" i="1" s="1"/>
  <c r="D26" i="1" l="1"/>
  <c r="C31" i="1"/>
  <c r="D47" i="1"/>
  <c r="D75" i="1" s="1"/>
  <c r="D48" i="1"/>
  <c r="C23" i="1"/>
  <c r="C22" i="1" s="1"/>
  <c r="C26" i="1" s="1"/>
  <c r="F26" i="1" s="1"/>
  <c r="C9" i="1"/>
  <c r="C8" i="1" s="1"/>
  <c r="C11" i="1"/>
  <c r="C14" i="1"/>
  <c r="C41" i="1"/>
  <c r="C40" i="1" s="1"/>
  <c r="C44" i="1"/>
  <c r="C43" i="1" s="1"/>
  <c r="C68" i="1"/>
  <c r="C83" i="1"/>
  <c r="C85" i="1"/>
  <c r="C89" i="1"/>
  <c r="C96" i="1"/>
  <c r="C102" i="1" s="1"/>
  <c r="D98" i="1"/>
  <c r="D102" i="1" s="1"/>
  <c r="F113" i="1" l="1"/>
  <c r="C75" i="1"/>
  <c r="F75" i="1" s="1"/>
  <c r="G113" i="1" s="1"/>
  <c r="F120" i="1" l="1"/>
</calcChain>
</file>

<file path=xl/sharedStrings.xml><?xml version="1.0" encoding="utf-8"?>
<sst xmlns="http://schemas.openxmlformats.org/spreadsheetml/2006/main" count="159" uniqueCount="105">
  <si>
    <t>Gospodarka mieszkaniowa</t>
  </si>
  <si>
    <t xml:space="preserve">Wpływy z tytułu odpłatnego nabycia prawa własności oraz prawa użytkowania wieczystego nieruchomości </t>
  </si>
  <si>
    <t>Drogi publiczne gminne</t>
  </si>
  <si>
    <t xml:space="preserve">Transport i łączność </t>
  </si>
  <si>
    <t>Pomoc społeczna</t>
  </si>
  <si>
    <t xml:space="preserve">darowizna pieniężna z przeznaczeniem na pokrycie kosztów wycieczki dla osób niepełnosprawnych </t>
  </si>
  <si>
    <t xml:space="preserve">Otrzymane spadki, zapisy i  darowizny w postaci pieniężnej </t>
  </si>
  <si>
    <t xml:space="preserve">Pozostała działalnośc </t>
  </si>
  <si>
    <t>Dokonuje się zmian w przychodach gminy:</t>
  </si>
  <si>
    <t>1 798 183,80</t>
  </si>
  <si>
    <t>pożyczka pomostowa z WFOŚGW na zadaniie"Budowa wodociągu i kanalizacji sanitarnej ul. Czarka w Żarkach oraz Wysokiej Lelowskiej - Gmina Żarki "</t>
  </si>
  <si>
    <t xml:space="preserve">pożyczka na wyprzedzające finansowanie zadania "Budowa wodociągu i
kanalizacji sanitarnej ul. Czarka w Żarkach oraz Wysokiej Lelowskiej - Gmina Żarki
</t>
  </si>
  <si>
    <t>Paragraf</t>
  </si>
  <si>
    <t>kredyt na zadanie "Budowa wodociągu i kanalizacji sanitarnej ul. Czarka w ĩarkach oraz Wysokiej Lelowskiej - Gmina ĩarki " (po zm. 1.883.609,93 zł)</t>
  </si>
  <si>
    <t>poĪyczka z WFOĝiGW na zadaniie"Budowa wodociągu i kanalizacji sanitarnej ul. Czarka w ĩarkach oraz Wysokiej Lelowskiej - Gmina ĩarki "</t>
  </si>
  <si>
    <t>OGÓŁEM</t>
  </si>
  <si>
    <t>Przychody z zaciągniętych pożyczek i kredytów na rynku krajowym:</t>
  </si>
  <si>
    <t>Załącznik Nr 3</t>
  </si>
  <si>
    <t>Dział Rozdz.</t>
  </si>
  <si>
    <t>Nazwa jednostki/zadania</t>
  </si>
  <si>
    <t xml:space="preserve">Zwiększenia </t>
  </si>
  <si>
    <t xml:space="preserve">Zmniejszenia </t>
  </si>
  <si>
    <t xml:space="preserve">Jednostki  nie zaliczane do sektora finansów publicznych </t>
  </si>
  <si>
    <t>801       80110</t>
  </si>
  <si>
    <t xml:space="preserve">dotacja podmiotowa na wydatki bieżące  dla niepublicznego Gimnazjum w Żarkach </t>
  </si>
  <si>
    <t>600          60014</t>
  </si>
  <si>
    <t>dotacja celowa na zadanie majątkowe dla Powiatu Myszkowskiego „Przebudowa chodnika w ciągu drogi powiatowej Nr 3809S ul. Częstochowskiej w Żarkach na odcinku od ul. Mickiewicza do końca zabudowań na długości 240 mb ”</t>
  </si>
  <si>
    <t>900      90017</t>
  </si>
  <si>
    <t>dotacja celowa na finansowanie kosztów realizacji inwestycji dla samorządowego zakładu budżetowego  - Zakładu Usług Komunalnych  w Żarkach</t>
  </si>
  <si>
    <t xml:space="preserve">Jednostki nie zaliczane do sektora finansów publicznych </t>
  </si>
  <si>
    <t>Ogółem:</t>
  </si>
  <si>
    <t>750    75075</t>
  </si>
  <si>
    <t xml:space="preserve">dotacja celowa na realizację zadań publicznych  z zakresu upowszechniania i promocji turystyki w gminie Żarki  (wydatki bieżące) </t>
  </si>
  <si>
    <t>921</t>
  </si>
  <si>
    <t>Kultura i ochrona dziedzictwa narodowego</t>
  </si>
  <si>
    <t xml:space="preserve">wydatki bieżące na dotację na organizację zadań publicznych </t>
  </si>
  <si>
    <t>750</t>
  </si>
  <si>
    <t>75075</t>
  </si>
  <si>
    <t>Promocja j.s.t.</t>
  </si>
  <si>
    <t xml:space="preserve">Administracja publiczna </t>
  </si>
  <si>
    <t>Wpływy z usług</t>
  </si>
  <si>
    <t>0830</t>
  </si>
  <si>
    <t>0770</t>
  </si>
  <si>
    <t>0960</t>
  </si>
  <si>
    <t xml:space="preserve">Jednostki   zaliczane do sektora finansów publicznych </t>
  </si>
  <si>
    <t>600    60013</t>
  </si>
  <si>
    <t>Obiekty sportowe</t>
  </si>
  <si>
    <t>Kultura fizyczna</t>
  </si>
  <si>
    <t>wydatki bieżące jednostki - UMiG:</t>
  </si>
  <si>
    <t>Załącznik Nr 1</t>
  </si>
  <si>
    <t>Załącznik Nr 2</t>
  </si>
  <si>
    <t xml:space="preserve">dotacja ze środków Funduszu Rozwoju Kultury Fizycznej na zadanie "Budowa Otwartych Stref Aktywności przy ul. Steinkellera i ul. Częstochowskiej w Żarkach oraz w miejscowości Zawada" </t>
  </si>
  <si>
    <t xml:space="preserve">wpływy z biletów za zwiedzanie Muzeum w Starym Młynie - dochody bieżące </t>
  </si>
  <si>
    <t>6260</t>
  </si>
  <si>
    <t>Załącznik Nr 4</t>
  </si>
  <si>
    <t xml:space="preserve">dochody majątkowe ze sprzedaży nieruchomości gminnych </t>
  </si>
  <si>
    <t xml:space="preserve">Gospodarka komunalna i ochrona środowiska </t>
  </si>
  <si>
    <t>6257</t>
  </si>
  <si>
    <t>Dotacje celowe w ramach programów finansowych z udziałem środków europejskich oraz środków, o których mowa w art. 5 ust. 3 pkt 5 lit. a i b ustawy, lub płatności w ramach budżetu środków europejskich, realizowanych przez j.s.t.</t>
  </si>
  <si>
    <t xml:space="preserve">dotacja ze środków UE na zadanie "Montaż instalacji fotowoltaicznych na budynkach użyteczności publicznej w Gminie Żarki" </t>
  </si>
  <si>
    <t>Ochrona powietrza atmosferycznego i klimatu</t>
  </si>
  <si>
    <t xml:space="preserve">wydatki majątkowe na zadanie "Montaż instalacji fotowoltaicznych na budynkach użyteczności publicznej w Gminie Żarki" </t>
  </si>
  <si>
    <t xml:space="preserve">wydatki majątkowe na zadanie "Odnawialne źródła energii dla mieszkańców Gminy Żarki" </t>
  </si>
  <si>
    <t>6250</t>
  </si>
  <si>
    <t>Dotacje celowe w ramach programów finansowych z udziałem środków europejskich oraz środków, o których mowa w art. 5 ust. 3 pkt 5 lit. a i bustawy, lub płatności w ramach budżetu środków europejskich,realizowanych przez j.s.t.</t>
  </si>
  <si>
    <t>wydatki bieżące jednostki - UMiG</t>
  </si>
  <si>
    <t>Drogi publiczne powiatowe</t>
  </si>
  <si>
    <t>Domy i ośrodki kultury, swietlice i kluby</t>
  </si>
  <si>
    <t xml:space="preserve">wydatki bieżące na dotację  dla instytucji kultury </t>
  </si>
  <si>
    <t>na zadania statutowe</t>
  </si>
  <si>
    <t xml:space="preserve">na zadania statutowe </t>
  </si>
  <si>
    <t>dochody bieżące - pomoc finansowa powiatu myszkowskiego na zadanie "Wdrożenie pilotażowego systemu roweru miejskiego na terenie Gminy Żarki i Gminy Myszków leżących na terenie powiatu myszkowskiego"</t>
  </si>
  <si>
    <t>2710</t>
  </si>
  <si>
    <t>Dział</t>
  </si>
  <si>
    <t>Źródło dochodu</t>
  </si>
  <si>
    <t>Zwiększenia</t>
  </si>
  <si>
    <t>Zmniejszenia</t>
  </si>
  <si>
    <t>Treść</t>
  </si>
  <si>
    <t>Rozdz.</t>
  </si>
  <si>
    <t>Paragr.</t>
  </si>
  <si>
    <r>
      <rPr>
        <b/>
        <sz val="9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</si>
  <si>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t>Pożyczki udzielone na finansowanie zadań realizowanych z udziałem środków z UE</t>
  </si>
  <si>
    <t xml:space="preserve">Oświetlenie ulic, placów i dróg </t>
  </si>
  <si>
    <t>Dotacja celowa otrzymana z tytułu pomocy finansowej udzielanej między j.s.t. na dofinansowanie własnych działań bieżących</t>
  </si>
  <si>
    <t>wydatki majątkowe na dotację dla powiatu myszkowskiego  z przeznaczeniem na budowę chodnika w miejscowości Ostrów</t>
  </si>
  <si>
    <t xml:space="preserve">pożyczka dla stowarzyszenia LKS Zieloni Żarki na zadanie: Doposażenie placów zabaw na terenie Żarek
</t>
  </si>
  <si>
    <t xml:space="preserve">dotacja celowa na zadanie majątkowe dla Powiatu Myszkowskiego  „Budowa chodnika w Ostrowie" </t>
  </si>
  <si>
    <t>dotacja podmiotowa dla samorządowej instytucji kultury - MGOK</t>
  </si>
  <si>
    <t>Dokonuje się zwiększenia rozchodów gminy o kwotę 6.599 zł :</t>
  </si>
  <si>
    <t>Oświata i wychowanie</t>
  </si>
  <si>
    <t xml:space="preserve">Przedszkola </t>
  </si>
  <si>
    <t xml:space="preserve">Dokonuje się zwiększenia środków na dotacje o kwotę 370.000 zł: </t>
  </si>
  <si>
    <t xml:space="preserve">wydatki majątkowe na zadanie  "Budowa sieci wodociągowej i kanalizacyjnej na terenie Osiedla 600- lecia  oraz w ul. Chryzantem i Leśniowskiej w Gminie Żarki" </t>
  </si>
  <si>
    <t>Gospodarka ściekowa i ochrona wód</t>
  </si>
  <si>
    <t xml:space="preserve">dotacja ze środków WFOŚ na zadanie "Budowa sieci wodociągowej i kanalizacyjnej na terenie Osiedla 600- lecia  oraz w ul. Chryzantem i Leśniowskiej w Gminie Żarki" </t>
  </si>
  <si>
    <t>6280</t>
  </si>
  <si>
    <t xml:space="preserve">Środki otrzymane od pozostałych jednostek zaliczanych do sektora finansów publicznych na finansowanie lub dofinansowanie kosztów realizacji inwestycji i zakupów inwestycyjnych jednostek zaliczanych do sektora finansów publicznych 
</t>
  </si>
  <si>
    <t>Załącznik Nr 5</t>
  </si>
  <si>
    <r>
      <rPr>
        <b/>
        <sz val="10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</si>
  <si>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t>Dokonuje się zmniejszenia dochodów gminy o kwotę 528.433,75 zł w następujących źródłach dochodów:</t>
  </si>
  <si>
    <t>Dokonuje się zwiększenia przychodów gminy o kwotę 772.669,58:</t>
  </si>
  <si>
    <t>Dokonuje się zwiększenia wydatków gminy o kwotę 237.636,83 zł na realizację następujących zadań:</t>
  </si>
  <si>
    <t xml:space="preserve">pożyczka z WFOŚGW na zadaniie"Budowa sieci wodociągowej i kanalizacyjnej na terenie Osiedla 600- lecia  oraz w ul. Chryzantem i Leśniowskiej w Gminie Żarki" </t>
  </si>
  <si>
    <t>Dotacje otrzymane z państwowych funduszy celowych na finansowanie lub dofinansowanie kosztów realizacji inwestycji i zakupów inwestycyjnych jednostek sektora finansów publicznych</t>
  </si>
  <si>
    <t xml:space="preserve">558.218,68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</si>
</sst>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\ _z_ł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/>
    <xf numFmtId="165" fontId="5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4" fontId="5" fillId="0" borderId="0" xfId="0" applyNumberFormat="1" applyFont="1"/>
    <xf numFmtId="165" fontId="6" fillId="0" borderId="11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0" xfId="0" applyFont="1"/>
    <xf numFmtId="49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5" fontId="5" fillId="0" borderId="11" xfId="0" applyNumberFormat="1" applyFont="1" applyFill="1" applyBorder="1" applyAlignment="1"/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4" fillId="0" borderId="11" xfId="0" applyNumberFormat="1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165" fontId="4" fillId="0" borderId="2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5" fontId="5" fillId="0" borderId="4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/>
    </xf>
    <xf numFmtId="0" fontId="18" fillId="0" borderId="11" xfId="0" applyFont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vertical="center"/>
    </xf>
    <xf numFmtId="0" fontId="18" fillId="0" borderId="0" xfId="0" applyFont="1"/>
    <xf numFmtId="0" fontId="2" fillId="0" borderId="1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165" fontId="18" fillId="0" borderId="11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165" fontId="3" fillId="0" borderId="8" xfId="0" applyNumberFormat="1" applyFont="1" applyFill="1" applyBorder="1" applyAlignment="1">
      <alignment horizontal="right" vertical="top" wrapText="1"/>
    </xf>
    <xf numFmtId="165" fontId="4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/>
    </xf>
    <xf numFmtId="0" fontId="11" fillId="0" borderId="2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165" fontId="4" fillId="0" borderId="8" xfId="0" applyNumberFormat="1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vertical="top"/>
    </xf>
    <xf numFmtId="165" fontId="5" fillId="0" borderId="8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5" fontId="4" fillId="0" borderId="8" xfId="0" applyNumberFormat="1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vertical="top"/>
    </xf>
    <xf numFmtId="165" fontId="4" fillId="0" borderId="9" xfId="0" applyNumberFormat="1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/>
    </xf>
    <xf numFmtId="165" fontId="5" fillId="0" borderId="17" xfId="0" applyNumberFormat="1" applyFont="1" applyFill="1" applyBorder="1" applyAlignment="1">
      <alignment vertical="center" wrapText="1"/>
    </xf>
    <xf numFmtId="165" fontId="5" fillId="0" borderId="18" xfId="0" applyNumberFormat="1" applyFont="1" applyFill="1" applyBorder="1" applyAlignment="1">
      <alignment vertical="top"/>
    </xf>
    <xf numFmtId="165" fontId="18" fillId="0" borderId="8" xfId="0" applyNumberFormat="1" applyFont="1" applyFill="1" applyBorder="1" applyAlignment="1">
      <alignment vertical="center" wrapText="1"/>
    </xf>
    <xf numFmtId="165" fontId="18" fillId="0" borderId="9" xfId="0" applyNumberFormat="1" applyFont="1" applyFill="1" applyBorder="1" applyAlignment="1">
      <alignment vertical="top"/>
    </xf>
    <xf numFmtId="165" fontId="5" fillId="0" borderId="15" xfId="0" applyNumberFormat="1" applyFont="1" applyFill="1" applyBorder="1" applyAlignment="1">
      <alignment vertical="center" wrapText="1"/>
    </xf>
    <xf numFmtId="165" fontId="5" fillId="0" borderId="16" xfId="0" applyNumberFormat="1" applyFont="1" applyFill="1" applyBorder="1" applyAlignment="1">
      <alignment vertical="top"/>
    </xf>
    <xf numFmtId="165" fontId="4" fillId="0" borderId="13" xfId="0" applyNumberFormat="1" applyFont="1" applyBorder="1" applyAlignment="1"/>
    <xf numFmtId="165" fontId="5" fillId="0" borderId="14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justify"/>
    </xf>
    <xf numFmtId="0" fontId="3" fillId="0" borderId="1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right"/>
    </xf>
    <xf numFmtId="0" fontId="5" fillId="0" borderId="14" xfId="0" applyFont="1" applyFill="1" applyBorder="1" applyAlignment="1">
      <alignment horizontal="right" vertical="top"/>
    </xf>
    <xf numFmtId="165" fontId="4" fillId="2" borderId="13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/>
    </xf>
    <xf numFmtId="165" fontId="5" fillId="0" borderId="15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65" fontId="10" fillId="0" borderId="8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/>
    </xf>
    <xf numFmtId="165" fontId="11" fillId="0" borderId="8" xfId="0" applyNumberFormat="1" applyFont="1" applyFill="1" applyBorder="1" applyAlignment="1">
      <alignment horizontal="right" vertical="top" wrapText="1"/>
    </xf>
    <xf numFmtId="165" fontId="2" fillId="0" borderId="8" xfId="0" applyNumberFormat="1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/>
    </xf>
    <xf numFmtId="165" fontId="12" fillId="2" borderId="13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="115" zoomScaleNormal="115" workbookViewId="0">
      <selection activeCell="M49" sqref="M49"/>
    </sheetView>
  </sheetViews>
  <sheetFormatPr defaultColWidth="9.33203125" defaultRowHeight="13.2" x14ac:dyDescent="0.25"/>
  <cols>
    <col min="1" max="1" width="10.33203125" customWidth="1"/>
    <col min="2" max="2" width="57.77734375" customWidth="1"/>
    <col min="3" max="3" width="15.109375" customWidth="1"/>
    <col min="4" max="4" width="11.77734375" style="10" customWidth="1"/>
    <col min="5" max="5" width="2.44140625" style="9" customWidth="1"/>
    <col min="6" max="6" width="16.33203125" hidden="1" customWidth="1"/>
    <col min="7" max="7" width="15.33203125" hidden="1" customWidth="1"/>
  </cols>
  <sheetData>
    <row r="1" spans="1:7" s="61" customFormat="1" ht="14.1" customHeight="1" x14ac:dyDescent="0.25">
      <c r="A1" s="55"/>
      <c r="D1" s="78" t="s">
        <v>49</v>
      </c>
      <c r="E1" s="9"/>
      <c r="F1" s="62" t="s">
        <v>104</v>
      </c>
      <c r="G1" s="61">
        <f>-558218.68-528433.75-237636.83</f>
        <v>-1324289.2600000002</v>
      </c>
    </row>
    <row r="2" spans="1:7" s="61" customFormat="1" ht="14.1" customHeight="1" x14ac:dyDescent="0.25">
      <c r="A2" s="78" t="s">
        <v>99</v>
      </c>
      <c r="D2" s="9"/>
      <c r="E2" s="9"/>
    </row>
    <row r="3" spans="1:7" s="81" customFormat="1" ht="12" customHeight="1" x14ac:dyDescent="0.25">
      <c r="A3" s="19" t="s">
        <v>73</v>
      </c>
      <c r="B3" s="125" t="s">
        <v>74</v>
      </c>
      <c r="C3" s="125" t="s">
        <v>75</v>
      </c>
      <c r="D3" s="127" t="s">
        <v>76</v>
      </c>
      <c r="E3" s="128"/>
    </row>
    <row r="4" spans="1:7" s="81" customFormat="1" ht="12" customHeight="1" x14ac:dyDescent="0.25">
      <c r="A4" s="82" t="s">
        <v>12</v>
      </c>
      <c r="B4" s="126"/>
      <c r="C4" s="126"/>
      <c r="D4" s="129"/>
      <c r="E4" s="130"/>
    </row>
    <row r="5" spans="1:7" s="78" customFormat="1" ht="17.100000000000001" customHeight="1" x14ac:dyDescent="0.25">
      <c r="A5" s="83">
        <v>600</v>
      </c>
      <c r="B5" s="26" t="s">
        <v>3</v>
      </c>
      <c r="C5" s="18">
        <f>C6</f>
        <v>25000</v>
      </c>
      <c r="D5" s="159"/>
      <c r="E5" s="171"/>
    </row>
    <row r="6" spans="1:7" s="81" customFormat="1" ht="36.75" customHeight="1" x14ac:dyDescent="0.25">
      <c r="A6" s="82"/>
      <c r="B6" s="103" t="s">
        <v>71</v>
      </c>
      <c r="C6" s="104">
        <v>25000</v>
      </c>
      <c r="D6" s="105"/>
      <c r="E6" s="106"/>
    </row>
    <row r="7" spans="1:7" s="87" customFormat="1" ht="22.5" customHeight="1" x14ac:dyDescent="0.25">
      <c r="A7" s="85" t="s">
        <v>72</v>
      </c>
      <c r="B7" s="86" t="s">
        <v>83</v>
      </c>
      <c r="C7" s="15">
        <v>25000</v>
      </c>
      <c r="D7" s="133"/>
      <c r="E7" s="132"/>
    </row>
    <row r="8" spans="1:7" s="78" customFormat="1" ht="23.1" hidden="1" customHeight="1" x14ac:dyDescent="0.25">
      <c r="A8" s="88">
        <v>700</v>
      </c>
      <c r="B8" s="21" t="s">
        <v>0</v>
      </c>
      <c r="C8" s="18">
        <f>C9</f>
        <v>300000</v>
      </c>
      <c r="D8" s="131"/>
      <c r="E8" s="132"/>
    </row>
    <row r="9" spans="1:7" s="87" customFormat="1" ht="24" hidden="1" customHeight="1" x14ac:dyDescent="0.25">
      <c r="A9" s="23"/>
      <c r="B9" s="22" t="s">
        <v>55</v>
      </c>
      <c r="C9" s="15">
        <f>C10</f>
        <v>300000</v>
      </c>
      <c r="D9" s="133"/>
      <c r="E9" s="132"/>
    </row>
    <row r="10" spans="1:7" s="87" customFormat="1" ht="27" hidden="1" customHeight="1" x14ac:dyDescent="0.25">
      <c r="A10" s="85" t="s">
        <v>42</v>
      </c>
      <c r="B10" s="23" t="s">
        <v>1</v>
      </c>
      <c r="C10" s="15">
        <v>300000</v>
      </c>
      <c r="D10" s="133"/>
      <c r="E10" s="132"/>
    </row>
    <row r="11" spans="1:7" s="78" customFormat="1" ht="23.1" hidden="1" customHeight="1" x14ac:dyDescent="0.25">
      <c r="A11" s="88">
        <v>852</v>
      </c>
      <c r="B11" s="21" t="s">
        <v>4</v>
      </c>
      <c r="C11" s="18">
        <f>C12</f>
        <v>2100</v>
      </c>
      <c r="D11" s="131"/>
      <c r="E11" s="132"/>
    </row>
    <row r="12" spans="1:7" s="87" customFormat="1" ht="33.9" hidden="1" customHeight="1" x14ac:dyDescent="0.25">
      <c r="A12" s="23"/>
      <c r="B12" s="22" t="s">
        <v>5</v>
      </c>
      <c r="C12" s="15">
        <v>2100</v>
      </c>
      <c r="D12" s="133"/>
      <c r="E12" s="132"/>
    </row>
    <row r="13" spans="1:7" s="87" customFormat="1" ht="23.25" hidden="1" customHeight="1" x14ac:dyDescent="0.25">
      <c r="A13" s="85" t="s">
        <v>43</v>
      </c>
      <c r="B13" s="23" t="s">
        <v>6</v>
      </c>
      <c r="C13" s="15">
        <v>2100</v>
      </c>
      <c r="D13" s="151"/>
      <c r="E13" s="152"/>
    </row>
    <row r="14" spans="1:7" s="3" customFormat="1" ht="18" hidden="1" customHeight="1" x14ac:dyDescent="0.2">
      <c r="A14" s="24" t="s">
        <v>33</v>
      </c>
      <c r="B14" s="25" t="s">
        <v>34</v>
      </c>
      <c r="C14" s="17">
        <f>C15</f>
        <v>21980.43</v>
      </c>
      <c r="D14" s="157"/>
      <c r="E14" s="158"/>
    </row>
    <row r="15" spans="1:7" s="87" customFormat="1" ht="33.9" hidden="1" customHeight="1" x14ac:dyDescent="0.25">
      <c r="A15" s="23"/>
      <c r="B15" s="22" t="s">
        <v>52</v>
      </c>
      <c r="C15" s="15">
        <v>21980.43</v>
      </c>
      <c r="D15" s="155"/>
      <c r="E15" s="156"/>
    </row>
    <row r="16" spans="1:7" s="87" customFormat="1" ht="23.25" hidden="1" customHeight="1" x14ac:dyDescent="0.25">
      <c r="A16" s="85" t="s">
        <v>41</v>
      </c>
      <c r="B16" s="23" t="s">
        <v>40</v>
      </c>
      <c r="C16" s="15">
        <v>21980.43</v>
      </c>
      <c r="D16" s="133"/>
      <c r="E16" s="132"/>
    </row>
    <row r="17" spans="1:6" s="89" customFormat="1" ht="17.100000000000001" customHeight="1" x14ac:dyDescent="0.25">
      <c r="A17" s="83">
        <v>900</v>
      </c>
      <c r="B17" s="26" t="s">
        <v>56</v>
      </c>
      <c r="C17" s="18">
        <f>C21</f>
        <v>250489.74</v>
      </c>
      <c r="D17" s="131">
        <f>D18</f>
        <v>803923.49</v>
      </c>
      <c r="E17" s="132"/>
    </row>
    <row r="18" spans="1:6" s="87" customFormat="1" ht="26.25" customHeight="1" x14ac:dyDescent="0.25">
      <c r="A18" s="23"/>
      <c r="B18" s="80" t="s">
        <v>59</v>
      </c>
      <c r="C18" s="15"/>
      <c r="D18" s="133">
        <f>D19</f>
        <v>803923.49</v>
      </c>
      <c r="E18" s="132"/>
    </row>
    <row r="19" spans="1:6" s="101" customFormat="1" ht="45.75" customHeight="1" x14ac:dyDescent="0.25">
      <c r="A19" s="98" t="s">
        <v>57</v>
      </c>
      <c r="B19" s="99" t="s">
        <v>58</v>
      </c>
      <c r="C19" s="100"/>
      <c r="D19" s="153">
        <v>803923.49</v>
      </c>
      <c r="E19" s="154"/>
    </row>
    <row r="20" spans="1:6" s="87" customFormat="1" ht="39" customHeight="1" x14ac:dyDescent="0.25">
      <c r="A20" s="23"/>
      <c r="B20" s="80" t="s">
        <v>94</v>
      </c>
      <c r="C20" s="15">
        <f>C21</f>
        <v>250489.74</v>
      </c>
      <c r="D20" s="133"/>
      <c r="E20" s="132"/>
    </row>
    <row r="21" spans="1:6" s="101" customFormat="1" ht="46.5" customHeight="1" x14ac:dyDescent="0.25">
      <c r="A21" s="98" t="s">
        <v>95</v>
      </c>
      <c r="B21" s="99" t="s">
        <v>96</v>
      </c>
      <c r="C21" s="100">
        <v>250489.74</v>
      </c>
      <c r="D21" s="153"/>
      <c r="E21" s="154"/>
    </row>
    <row r="22" spans="1:6" s="89" customFormat="1" ht="17.100000000000001" customHeight="1" x14ac:dyDescent="0.25">
      <c r="A22" s="83">
        <v>926</v>
      </c>
      <c r="B22" s="26" t="s">
        <v>47</v>
      </c>
      <c r="C22" s="18">
        <f>C23</f>
        <v>150000</v>
      </c>
      <c r="D22" s="131">
        <f>D23</f>
        <v>150000</v>
      </c>
      <c r="E22" s="132"/>
    </row>
    <row r="23" spans="1:6" s="87" customFormat="1" ht="38.25" customHeight="1" x14ac:dyDescent="0.25">
      <c r="A23" s="23"/>
      <c r="B23" s="80" t="s">
        <v>51</v>
      </c>
      <c r="C23" s="15">
        <f>C25</f>
        <v>150000</v>
      </c>
      <c r="D23" s="155">
        <f>D24</f>
        <v>150000</v>
      </c>
      <c r="E23" s="156"/>
    </row>
    <row r="24" spans="1:6" s="101" customFormat="1" ht="38.25" customHeight="1" x14ac:dyDescent="0.25">
      <c r="A24" s="98" t="s">
        <v>63</v>
      </c>
      <c r="B24" s="102" t="s">
        <v>64</v>
      </c>
      <c r="C24" s="100"/>
      <c r="D24" s="153">
        <v>150000</v>
      </c>
      <c r="E24" s="154"/>
    </row>
    <row r="25" spans="1:6" s="101" customFormat="1" ht="38.25" customHeight="1" x14ac:dyDescent="0.25">
      <c r="A25" s="98" t="s">
        <v>53</v>
      </c>
      <c r="B25" s="102" t="s">
        <v>103</v>
      </c>
      <c r="C25" s="100">
        <v>150000</v>
      </c>
      <c r="D25" s="153"/>
      <c r="E25" s="154"/>
    </row>
    <row r="26" spans="1:6" s="78" customFormat="1" ht="12" customHeight="1" x14ac:dyDescent="0.25">
      <c r="A26" s="90"/>
      <c r="B26" s="26" t="s">
        <v>15</v>
      </c>
      <c r="C26" s="27">
        <f>C5+C17+C22</f>
        <v>425489.74</v>
      </c>
      <c r="D26" s="142">
        <f>D5+D17+D22</f>
        <v>953923.49</v>
      </c>
      <c r="E26" s="147"/>
      <c r="F26" s="91">
        <f>C26-D26</f>
        <v>-528433.75</v>
      </c>
    </row>
    <row r="27" spans="1:6" s="28" customFormat="1" ht="34.5" customHeight="1" x14ac:dyDescent="0.25">
      <c r="A27" s="113"/>
      <c r="D27" s="113" t="s">
        <v>50</v>
      </c>
    </row>
    <row r="28" spans="1:6" s="28" customFormat="1" ht="14.25" customHeight="1" x14ac:dyDescent="0.25">
      <c r="A28" s="28" t="s">
        <v>101</v>
      </c>
    </row>
    <row r="29" spans="1:6" s="84" customFormat="1" ht="12" customHeight="1" x14ac:dyDescent="0.25">
      <c r="A29" s="29" t="s">
        <v>73</v>
      </c>
      <c r="B29" s="134" t="s">
        <v>77</v>
      </c>
      <c r="C29" s="134" t="s">
        <v>75</v>
      </c>
      <c r="D29" s="127" t="s">
        <v>76</v>
      </c>
      <c r="E29" s="128"/>
    </row>
    <row r="30" spans="1:6" s="84" customFormat="1" ht="9.9" customHeight="1" x14ac:dyDescent="0.25">
      <c r="A30" s="30" t="s">
        <v>78</v>
      </c>
      <c r="B30" s="150"/>
      <c r="C30" s="150"/>
      <c r="D30" s="129"/>
      <c r="E30" s="130"/>
    </row>
    <row r="31" spans="1:6" s="78" customFormat="1" ht="17.100000000000001" customHeight="1" x14ac:dyDescent="0.25">
      <c r="A31" s="83">
        <v>600</v>
      </c>
      <c r="B31" s="26" t="s">
        <v>3</v>
      </c>
      <c r="C31" s="18">
        <f>C32+C34+C37</f>
        <v>445000</v>
      </c>
      <c r="D31" s="159"/>
      <c r="E31" s="171"/>
    </row>
    <row r="32" spans="1:6" s="78" customFormat="1" ht="15.9" customHeight="1" x14ac:dyDescent="0.25">
      <c r="A32" s="92">
        <v>60014</v>
      </c>
      <c r="B32" s="93" t="s">
        <v>66</v>
      </c>
      <c r="C32" s="15">
        <f>C33</f>
        <v>320000</v>
      </c>
      <c r="D32" s="148"/>
      <c r="E32" s="149"/>
    </row>
    <row r="33" spans="1:5" s="78" customFormat="1" ht="25.5" customHeight="1" x14ac:dyDescent="0.25">
      <c r="A33" s="94"/>
      <c r="B33" s="31" t="s">
        <v>84</v>
      </c>
      <c r="C33" s="15">
        <v>320000</v>
      </c>
      <c r="D33" s="95"/>
      <c r="E33" s="96"/>
    </row>
    <row r="34" spans="1:5" s="78" customFormat="1" ht="15.9" customHeight="1" x14ac:dyDescent="0.25">
      <c r="A34" s="92">
        <v>60016</v>
      </c>
      <c r="B34" s="93" t="s">
        <v>2</v>
      </c>
      <c r="C34" s="15">
        <f>C36</f>
        <v>50000</v>
      </c>
      <c r="D34" s="148"/>
      <c r="E34" s="149"/>
    </row>
    <row r="35" spans="1:5" s="78" customFormat="1" ht="17.100000000000001" customHeight="1" x14ac:dyDescent="0.25">
      <c r="A35" s="90"/>
      <c r="B35" s="93" t="s">
        <v>65</v>
      </c>
      <c r="C35" s="15"/>
      <c r="D35" s="148"/>
      <c r="E35" s="149"/>
    </row>
    <row r="36" spans="1:5" s="78" customFormat="1" ht="12" customHeight="1" x14ac:dyDescent="0.25">
      <c r="A36" s="90"/>
      <c r="B36" s="90" t="s">
        <v>70</v>
      </c>
      <c r="C36" s="15">
        <f>50000</f>
        <v>50000</v>
      </c>
      <c r="D36" s="148"/>
      <c r="E36" s="149"/>
    </row>
    <row r="37" spans="1:5" s="78" customFormat="1" ht="15.9" customHeight="1" x14ac:dyDescent="0.25">
      <c r="A37" s="92">
        <v>60095</v>
      </c>
      <c r="B37" s="93" t="s">
        <v>7</v>
      </c>
      <c r="C37" s="15">
        <f>C39</f>
        <v>75000</v>
      </c>
      <c r="D37" s="148"/>
      <c r="E37" s="149"/>
    </row>
    <row r="38" spans="1:5" s="78" customFormat="1" ht="17.100000000000001" customHeight="1" x14ac:dyDescent="0.25">
      <c r="A38" s="90"/>
      <c r="B38" s="93" t="s">
        <v>65</v>
      </c>
      <c r="C38" s="15"/>
      <c r="D38" s="148"/>
      <c r="E38" s="149"/>
    </row>
    <row r="39" spans="1:5" s="78" customFormat="1" ht="12" customHeight="1" x14ac:dyDescent="0.25">
      <c r="A39" s="90"/>
      <c r="B39" s="90" t="s">
        <v>70</v>
      </c>
      <c r="C39" s="15">
        <v>75000</v>
      </c>
      <c r="D39" s="148"/>
      <c r="E39" s="149"/>
    </row>
    <row r="40" spans="1:5" s="3" customFormat="1" ht="18" hidden="1" customHeight="1" x14ac:dyDescent="0.2">
      <c r="A40" s="24" t="s">
        <v>36</v>
      </c>
      <c r="B40" s="25" t="s">
        <v>39</v>
      </c>
      <c r="C40" s="17">
        <f>C41</f>
        <v>0</v>
      </c>
      <c r="D40" s="164"/>
      <c r="E40" s="165"/>
    </row>
    <row r="41" spans="1:5" s="34" customFormat="1" ht="16.5" hidden="1" customHeight="1" x14ac:dyDescent="0.25">
      <c r="A41" s="32" t="s">
        <v>37</v>
      </c>
      <c r="B41" s="33" t="s">
        <v>38</v>
      </c>
      <c r="C41" s="13">
        <f>C42</f>
        <v>0</v>
      </c>
      <c r="D41" s="164"/>
      <c r="E41" s="165"/>
    </row>
    <row r="42" spans="1:5" s="4" customFormat="1" ht="17.25" hidden="1" customHeight="1" x14ac:dyDescent="0.25">
      <c r="A42" s="35"/>
      <c r="B42" s="36" t="s">
        <v>35</v>
      </c>
      <c r="C42" s="14"/>
      <c r="D42" s="164"/>
      <c r="E42" s="165"/>
    </row>
    <row r="43" spans="1:5" s="78" customFormat="1" ht="15.75" customHeight="1" x14ac:dyDescent="0.25">
      <c r="A43" s="83">
        <v>801</v>
      </c>
      <c r="B43" s="26" t="s">
        <v>89</v>
      </c>
      <c r="C43" s="18">
        <f>C44</f>
        <v>68883.899999999994</v>
      </c>
      <c r="D43" s="168"/>
      <c r="E43" s="169"/>
    </row>
    <row r="44" spans="1:5" s="78" customFormat="1" ht="15.75" customHeight="1" x14ac:dyDescent="0.25">
      <c r="A44" s="92">
        <v>80104</v>
      </c>
      <c r="B44" s="90" t="s">
        <v>90</v>
      </c>
      <c r="C44" s="15">
        <f>C46</f>
        <v>68883.899999999994</v>
      </c>
      <c r="D44" s="148"/>
      <c r="E44" s="149"/>
    </row>
    <row r="45" spans="1:5" s="78" customFormat="1" ht="17.100000000000001" customHeight="1" x14ac:dyDescent="0.25">
      <c r="A45" s="90"/>
      <c r="B45" s="93" t="s">
        <v>48</v>
      </c>
      <c r="C45" s="15"/>
      <c r="D45" s="148"/>
      <c r="E45" s="149"/>
    </row>
    <row r="46" spans="1:5" s="78" customFormat="1" ht="12" customHeight="1" x14ac:dyDescent="0.25">
      <c r="A46" s="90"/>
      <c r="B46" s="90" t="s">
        <v>69</v>
      </c>
      <c r="C46" s="15">
        <f>80000-11116.1</f>
        <v>68883.899999999994</v>
      </c>
      <c r="D46" s="148"/>
      <c r="E46" s="149"/>
    </row>
    <row r="47" spans="1:5" s="89" customFormat="1" ht="17.100000000000001" customHeight="1" x14ac:dyDescent="0.25">
      <c r="A47" s="83">
        <v>900</v>
      </c>
      <c r="B47" s="26" t="s">
        <v>56</v>
      </c>
      <c r="C47" s="18">
        <f>C48+C50+C53+C58</f>
        <v>1168859.43</v>
      </c>
      <c r="D47" s="131">
        <f>D50</f>
        <v>1495106.5</v>
      </c>
      <c r="E47" s="132"/>
    </row>
    <row r="48" spans="1:5" s="78" customFormat="1" ht="15.9" customHeight="1" x14ac:dyDescent="0.25">
      <c r="A48" s="92">
        <v>90001</v>
      </c>
      <c r="B48" s="97" t="s">
        <v>93</v>
      </c>
      <c r="C48" s="15">
        <f>C49</f>
        <v>1166859.43</v>
      </c>
      <c r="D48" s="148">
        <f>D49+D50</f>
        <v>1495106.5</v>
      </c>
      <c r="E48" s="149"/>
    </row>
    <row r="49" spans="1:6" s="78" customFormat="1" ht="39" customHeight="1" x14ac:dyDescent="0.25">
      <c r="A49" s="94"/>
      <c r="B49" s="31" t="s">
        <v>92</v>
      </c>
      <c r="C49" s="15">
        <v>1166859.43</v>
      </c>
      <c r="D49" s="148"/>
      <c r="E49" s="149"/>
      <c r="F49" s="91">
        <f>C49-C20-C112</f>
        <v>143700.10999999999</v>
      </c>
    </row>
    <row r="50" spans="1:6" s="78" customFormat="1" ht="15.9" customHeight="1" x14ac:dyDescent="0.25">
      <c r="A50" s="92">
        <v>90005</v>
      </c>
      <c r="B50" s="97" t="s">
        <v>60</v>
      </c>
      <c r="C50" s="15"/>
      <c r="D50" s="148">
        <f>D51+D52</f>
        <v>1495106.5</v>
      </c>
      <c r="E50" s="149"/>
    </row>
    <row r="51" spans="1:6" s="78" customFormat="1" ht="26.25" customHeight="1" x14ac:dyDescent="0.25">
      <c r="A51" s="94"/>
      <c r="B51" s="31" t="s">
        <v>61</v>
      </c>
      <c r="C51" s="15"/>
      <c r="D51" s="148">
        <v>1165106.5</v>
      </c>
      <c r="E51" s="149"/>
    </row>
    <row r="52" spans="1:6" s="78" customFormat="1" ht="26.25" customHeight="1" x14ac:dyDescent="0.25">
      <c r="A52" s="94"/>
      <c r="B52" s="31" t="s">
        <v>62</v>
      </c>
      <c r="C52" s="15"/>
      <c r="D52" s="148">
        <v>330000</v>
      </c>
      <c r="E52" s="149"/>
    </row>
    <row r="53" spans="1:6" s="78" customFormat="1" ht="15.9" hidden="1" customHeight="1" x14ac:dyDescent="0.25">
      <c r="A53" s="92">
        <v>90015</v>
      </c>
      <c r="B53" s="97" t="s">
        <v>82</v>
      </c>
      <c r="C53" s="15">
        <f>C57</f>
        <v>0</v>
      </c>
      <c r="D53" s="148"/>
      <c r="E53" s="149"/>
    </row>
    <row r="54" spans="1:6" s="78" customFormat="1" ht="17.100000000000001" hidden="1" customHeight="1" x14ac:dyDescent="0.25">
      <c r="A54" s="90"/>
      <c r="B54" s="93" t="s">
        <v>48</v>
      </c>
      <c r="C54" s="15"/>
      <c r="D54" s="148"/>
      <c r="E54" s="149"/>
    </row>
    <row r="55" spans="1:6" s="78" customFormat="1" ht="12" hidden="1" customHeight="1" x14ac:dyDescent="0.25">
      <c r="A55" s="90"/>
      <c r="B55" s="90" t="s">
        <v>69</v>
      </c>
      <c r="C55" s="15"/>
      <c r="D55" s="148"/>
      <c r="E55" s="149"/>
    </row>
    <row r="56" spans="1:6" s="78" customFormat="1" ht="17.100000000000001" hidden="1" customHeight="1" x14ac:dyDescent="0.25">
      <c r="A56" s="90"/>
      <c r="B56" s="93" t="s">
        <v>65</v>
      </c>
      <c r="C56" s="15"/>
      <c r="D56" s="148"/>
      <c r="E56" s="149"/>
    </row>
    <row r="57" spans="1:6" s="78" customFormat="1" ht="15.75" hidden="1" customHeight="1" x14ac:dyDescent="0.25">
      <c r="A57" s="90"/>
      <c r="B57" s="90" t="s">
        <v>69</v>
      </c>
      <c r="C57" s="15"/>
      <c r="D57" s="148"/>
      <c r="E57" s="149"/>
    </row>
    <row r="58" spans="1:6" s="78" customFormat="1" ht="15.9" customHeight="1" x14ac:dyDescent="0.25">
      <c r="A58" s="92">
        <v>90095</v>
      </c>
      <c r="B58" s="97" t="s">
        <v>7</v>
      </c>
      <c r="C58" s="15">
        <f>C62</f>
        <v>2000</v>
      </c>
      <c r="D58" s="148"/>
      <c r="E58" s="149"/>
    </row>
    <row r="59" spans="1:6" s="78" customFormat="1" ht="17.100000000000001" hidden="1" customHeight="1" x14ac:dyDescent="0.25">
      <c r="A59" s="90"/>
      <c r="B59" s="93" t="s">
        <v>48</v>
      </c>
      <c r="C59" s="15"/>
      <c r="D59" s="148"/>
      <c r="E59" s="149"/>
    </row>
    <row r="60" spans="1:6" s="78" customFormat="1" ht="12" hidden="1" customHeight="1" x14ac:dyDescent="0.25">
      <c r="A60" s="90"/>
      <c r="B60" s="90" t="s">
        <v>69</v>
      </c>
      <c r="C60" s="15"/>
      <c r="D60" s="148"/>
      <c r="E60" s="149"/>
    </row>
    <row r="61" spans="1:6" s="78" customFormat="1" ht="17.100000000000001" customHeight="1" x14ac:dyDescent="0.25">
      <c r="A61" s="90"/>
      <c r="B61" s="93" t="s">
        <v>65</v>
      </c>
      <c r="C61" s="15"/>
      <c r="D61" s="148"/>
      <c r="E61" s="149"/>
    </row>
    <row r="62" spans="1:6" s="78" customFormat="1" ht="15.75" customHeight="1" x14ac:dyDescent="0.25">
      <c r="A62" s="90"/>
      <c r="B62" s="90" t="s">
        <v>69</v>
      </c>
      <c r="C62" s="15">
        <v>2000</v>
      </c>
      <c r="D62" s="148"/>
      <c r="E62" s="149"/>
    </row>
    <row r="63" spans="1:6" s="89" customFormat="1" ht="14.25" customHeight="1" x14ac:dyDescent="0.25">
      <c r="A63" s="83">
        <v>921</v>
      </c>
      <c r="B63" s="26" t="s">
        <v>34</v>
      </c>
      <c r="C63" s="18">
        <f>C64</f>
        <v>50000</v>
      </c>
      <c r="D63" s="159"/>
      <c r="E63" s="149"/>
    </row>
    <row r="64" spans="1:6" s="78" customFormat="1" ht="15.9" customHeight="1" x14ac:dyDescent="0.25">
      <c r="A64" s="92">
        <v>92109</v>
      </c>
      <c r="B64" s="97" t="s">
        <v>67</v>
      </c>
      <c r="C64" s="15">
        <f>C67</f>
        <v>50000</v>
      </c>
      <c r="D64" s="148"/>
      <c r="E64" s="149"/>
    </row>
    <row r="65" spans="1:12" s="78" customFormat="1" ht="17.100000000000001" hidden="1" customHeight="1" x14ac:dyDescent="0.25">
      <c r="A65" s="90"/>
      <c r="B65" s="93" t="s">
        <v>48</v>
      </c>
      <c r="C65" s="15"/>
      <c r="D65" s="148"/>
      <c r="E65" s="149"/>
    </row>
    <row r="66" spans="1:12" s="78" customFormat="1" ht="12" hidden="1" customHeight="1" x14ac:dyDescent="0.25">
      <c r="A66" s="90"/>
      <c r="B66" s="90" t="s">
        <v>69</v>
      </c>
      <c r="C66" s="15"/>
      <c r="D66" s="148"/>
      <c r="E66" s="149"/>
    </row>
    <row r="67" spans="1:12" s="78" customFormat="1" ht="13.5" customHeight="1" x14ac:dyDescent="0.25">
      <c r="A67" s="94"/>
      <c r="B67" s="90" t="s">
        <v>68</v>
      </c>
      <c r="C67" s="15">
        <v>50000</v>
      </c>
      <c r="D67" s="95"/>
      <c r="E67" s="96"/>
    </row>
    <row r="68" spans="1:12" s="89" customFormat="1" ht="17.100000000000001" hidden="1" customHeight="1" x14ac:dyDescent="0.25">
      <c r="A68" s="83">
        <v>926</v>
      </c>
      <c r="B68" s="26" t="s">
        <v>47</v>
      </c>
      <c r="C68" s="18">
        <f>C69</f>
        <v>0</v>
      </c>
      <c r="D68" s="159"/>
      <c r="E68" s="149"/>
    </row>
    <row r="69" spans="1:12" s="78" customFormat="1" ht="15.9" hidden="1" customHeight="1" x14ac:dyDescent="0.25">
      <c r="A69" s="92">
        <v>92601</v>
      </c>
      <c r="B69" s="93" t="s">
        <v>46</v>
      </c>
      <c r="C69" s="15">
        <f>C73</f>
        <v>0</v>
      </c>
      <c r="D69" s="148"/>
      <c r="E69" s="149"/>
    </row>
    <row r="70" spans="1:12" s="78" customFormat="1" ht="17.100000000000001" hidden="1" customHeight="1" x14ac:dyDescent="0.25">
      <c r="A70" s="90"/>
      <c r="B70" s="93" t="s">
        <v>48</v>
      </c>
      <c r="C70" s="15"/>
      <c r="D70" s="148"/>
      <c r="E70" s="149"/>
    </row>
    <row r="71" spans="1:12" s="78" customFormat="1" ht="12" hidden="1" customHeight="1" x14ac:dyDescent="0.25">
      <c r="A71" s="90"/>
      <c r="B71" s="90" t="s">
        <v>69</v>
      </c>
      <c r="C71" s="15"/>
      <c r="D71" s="148"/>
      <c r="E71" s="149"/>
    </row>
    <row r="72" spans="1:12" s="78" customFormat="1" ht="17.100000000000001" hidden="1" customHeight="1" x14ac:dyDescent="0.25">
      <c r="A72" s="90"/>
      <c r="B72" s="93" t="s">
        <v>65</v>
      </c>
      <c r="C72" s="15"/>
      <c r="D72" s="148"/>
      <c r="E72" s="149"/>
    </row>
    <row r="73" spans="1:12" s="78" customFormat="1" ht="12" hidden="1" customHeight="1" x14ac:dyDescent="0.25">
      <c r="A73" s="90"/>
      <c r="B73" s="90" t="s">
        <v>69</v>
      </c>
      <c r="C73" s="15"/>
      <c r="D73" s="148"/>
      <c r="E73" s="149"/>
    </row>
    <row r="74" spans="1:12" s="78" customFormat="1" ht="18" hidden="1" customHeight="1" x14ac:dyDescent="0.25">
      <c r="A74" s="94"/>
      <c r="B74" s="31"/>
      <c r="C74" s="15"/>
      <c r="D74" s="95"/>
      <c r="E74" s="96"/>
    </row>
    <row r="75" spans="1:12" s="78" customFormat="1" ht="18" customHeight="1" x14ac:dyDescent="0.25">
      <c r="A75" s="90"/>
      <c r="B75" s="26" t="s">
        <v>15</v>
      </c>
      <c r="C75" s="18">
        <f>C31+C43+C47+C63</f>
        <v>1732743.33</v>
      </c>
      <c r="D75" s="159">
        <f>D47</f>
        <v>1495106.5</v>
      </c>
      <c r="E75" s="171"/>
      <c r="F75" s="91">
        <f>C75-D75</f>
        <v>237636.83000000007</v>
      </c>
    </row>
    <row r="76" spans="1:12" s="4" customFormat="1" ht="24" customHeight="1" x14ac:dyDescent="0.25">
      <c r="A76" s="38"/>
      <c r="B76" s="39"/>
      <c r="C76" s="8"/>
      <c r="D76" s="4" t="s">
        <v>17</v>
      </c>
      <c r="E76" s="12"/>
      <c r="L76" s="12"/>
    </row>
    <row r="77" spans="1:12" s="4" customFormat="1" ht="15.75" customHeight="1" x14ac:dyDescent="0.25">
      <c r="A77" s="160" t="s">
        <v>91</v>
      </c>
      <c r="B77" s="161"/>
      <c r="C77" s="161"/>
      <c r="I77" s="12"/>
    </row>
    <row r="78" spans="1:12" s="3" customFormat="1" ht="21" customHeight="1" x14ac:dyDescent="0.2">
      <c r="A78" s="40" t="s">
        <v>18</v>
      </c>
      <c r="B78" s="41" t="s">
        <v>19</v>
      </c>
      <c r="C78" s="42" t="s">
        <v>20</v>
      </c>
      <c r="D78" s="170" t="s">
        <v>21</v>
      </c>
      <c r="E78" s="167"/>
    </row>
    <row r="79" spans="1:12" s="3" customFormat="1" ht="18.75" customHeight="1" x14ac:dyDescent="0.2">
      <c r="A79" s="162" t="s">
        <v>44</v>
      </c>
      <c r="B79" s="163"/>
      <c r="C79" s="59">
        <f>C80+C81</f>
        <v>370000</v>
      </c>
      <c r="D79" s="166"/>
      <c r="E79" s="167"/>
    </row>
    <row r="80" spans="1:12" s="109" customFormat="1" ht="25.5" customHeight="1" x14ac:dyDescent="0.2">
      <c r="A80" s="114" t="s">
        <v>23</v>
      </c>
      <c r="B80" s="107" t="s">
        <v>87</v>
      </c>
      <c r="C80" s="112">
        <v>50000</v>
      </c>
      <c r="D80" s="184"/>
      <c r="E80" s="185"/>
    </row>
    <row r="81" spans="1:13" s="109" customFormat="1" ht="36.75" customHeight="1" x14ac:dyDescent="0.2">
      <c r="A81" s="115" t="s">
        <v>25</v>
      </c>
      <c r="B81" s="107" t="s">
        <v>26</v>
      </c>
      <c r="C81" s="108">
        <v>320000</v>
      </c>
      <c r="D81" s="184"/>
      <c r="E81" s="185"/>
    </row>
    <row r="82" spans="1:13" s="5" customFormat="1" ht="48" hidden="1" customHeight="1" x14ac:dyDescent="0.25">
      <c r="A82" s="46" t="s">
        <v>27</v>
      </c>
      <c r="B82" s="44" t="s">
        <v>28</v>
      </c>
      <c r="C82" s="60">
        <v>265158.43</v>
      </c>
      <c r="D82" s="166"/>
      <c r="E82" s="167"/>
    </row>
    <row r="83" spans="1:13" s="6" customFormat="1" ht="17.25" hidden="1" customHeight="1" x14ac:dyDescent="0.2">
      <c r="A83" s="162" t="s">
        <v>29</v>
      </c>
      <c r="B83" s="163"/>
      <c r="C83" s="59">
        <f>C84</f>
        <v>370000</v>
      </c>
      <c r="D83" s="166"/>
      <c r="E83" s="167"/>
    </row>
    <row r="84" spans="1:13" s="7" customFormat="1" ht="36" hidden="1" customHeight="1" x14ac:dyDescent="0.25">
      <c r="A84" s="47" t="s">
        <v>45</v>
      </c>
      <c r="B84" s="48" t="s">
        <v>86</v>
      </c>
      <c r="C84" s="45">
        <v>370000</v>
      </c>
      <c r="D84" s="166"/>
      <c r="E84" s="167"/>
    </row>
    <row r="85" spans="1:13" s="3" customFormat="1" ht="22.5" hidden="1" customHeight="1" x14ac:dyDescent="0.2">
      <c r="A85" s="162" t="s">
        <v>22</v>
      </c>
      <c r="B85" s="163"/>
      <c r="C85" s="59">
        <f>C90</f>
        <v>21980.43</v>
      </c>
      <c r="D85" s="166"/>
      <c r="E85" s="167"/>
    </row>
    <row r="86" spans="1:13" s="4" customFormat="1" ht="25.5" hidden="1" customHeight="1" x14ac:dyDescent="0.25">
      <c r="A86" s="43" t="s">
        <v>23</v>
      </c>
      <c r="B86" s="44" t="s">
        <v>24</v>
      </c>
      <c r="C86" s="45">
        <v>14000</v>
      </c>
      <c r="D86" s="166" t="s">
        <v>21</v>
      </c>
      <c r="E86" s="167"/>
    </row>
    <row r="87" spans="1:13" s="4" customFormat="1" ht="45.75" hidden="1" customHeight="1" x14ac:dyDescent="0.25">
      <c r="A87" s="46" t="s">
        <v>25</v>
      </c>
      <c r="B87" s="44" t="s">
        <v>26</v>
      </c>
      <c r="C87" s="60">
        <v>37500</v>
      </c>
      <c r="D87" s="166" t="s">
        <v>21</v>
      </c>
      <c r="E87" s="167"/>
    </row>
    <row r="88" spans="1:13" s="5" customFormat="1" ht="48" hidden="1" customHeight="1" x14ac:dyDescent="0.25">
      <c r="A88" s="46" t="s">
        <v>27</v>
      </c>
      <c r="B88" s="44" t="s">
        <v>28</v>
      </c>
      <c r="C88" s="60">
        <v>265158.43</v>
      </c>
      <c r="D88" s="166" t="s">
        <v>21</v>
      </c>
      <c r="E88" s="167"/>
    </row>
    <row r="89" spans="1:13" s="6" customFormat="1" ht="17.25" hidden="1" customHeight="1" x14ac:dyDescent="0.2">
      <c r="A89" s="162" t="s">
        <v>29</v>
      </c>
      <c r="B89" s="163"/>
      <c r="C89" s="59">
        <f>C90</f>
        <v>21980.43</v>
      </c>
      <c r="D89" s="166" t="s">
        <v>21</v>
      </c>
      <c r="E89" s="167"/>
    </row>
    <row r="90" spans="1:13" s="7" customFormat="1" ht="47.25" hidden="1" customHeight="1" x14ac:dyDescent="0.25">
      <c r="A90" s="47" t="s">
        <v>31</v>
      </c>
      <c r="B90" s="48" t="s">
        <v>32</v>
      </c>
      <c r="C90" s="45">
        <v>21980.43</v>
      </c>
      <c r="D90" s="166"/>
      <c r="E90" s="167"/>
    </row>
    <row r="91" spans="1:13" s="4" customFormat="1" ht="22.5" customHeight="1" x14ac:dyDescent="0.25">
      <c r="A91" s="46"/>
      <c r="B91" s="49" t="s">
        <v>30</v>
      </c>
      <c r="C91" s="50">
        <f>C79</f>
        <v>370000</v>
      </c>
      <c r="D91" s="166"/>
      <c r="E91" s="167"/>
      <c r="F91" s="12"/>
      <c r="M91" s="8"/>
    </row>
    <row r="92" spans="1:13" s="11" customFormat="1" ht="33.75" hidden="1" customHeight="1" x14ac:dyDescent="0.25">
      <c r="A92" s="28" t="s">
        <v>8</v>
      </c>
    </row>
    <row r="93" spans="1:13" s="9" customFormat="1" ht="14.1" hidden="1" customHeight="1" x14ac:dyDescent="0.25">
      <c r="C93" s="145" t="s">
        <v>54</v>
      </c>
      <c r="D93" s="146"/>
      <c r="E93" s="146"/>
    </row>
    <row r="94" spans="1:13" s="1" customFormat="1" ht="12" hidden="1" customHeight="1" x14ac:dyDescent="0.25">
      <c r="A94" s="2"/>
      <c r="B94" s="134" t="s">
        <v>77</v>
      </c>
      <c r="C94" s="134" t="s">
        <v>75</v>
      </c>
      <c r="D94" s="127" t="s">
        <v>76</v>
      </c>
      <c r="E94" s="122"/>
    </row>
    <row r="95" spans="1:13" s="1" customFormat="1" ht="12" hidden="1" customHeight="1" x14ac:dyDescent="0.25">
      <c r="A95" s="30" t="s">
        <v>79</v>
      </c>
      <c r="B95" s="135"/>
      <c r="C95" s="135"/>
      <c r="D95" s="136"/>
      <c r="E95" s="137"/>
    </row>
    <row r="96" spans="1:13" s="9" customFormat="1" ht="39" hidden="1" customHeight="1" x14ac:dyDescent="0.25">
      <c r="A96" s="37">
        <v>903</v>
      </c>
      <c r="B96" s="16" t="s">
        <v>80</v>
      </c>
      <c r="C96" s="51">
        <f>C97</f>
        <v>1798183.8</v>
      </c>
      <c r="D96" s="142"/>
      <c r="E96" s="119"/>
    </row>
    <row r="97" spans="1:5" s="9" customFormat="1" ht="36.75" hidden="1" customHeight="1" x14ac:dyDescent="0.25">
      <c r="A97" s="16"/>
      <c r="B97" s="31" t="s">
        <v>11</v>
      </c>
      <c r="C97" s="52">
        <v>1798183.8</v>
      </c>
      <c r="D97" s="143"/>
      <c r="E97" s="119"/>
    </row>
    <row r="98" spans="1:5" s="9" customFormat="1" ht="30" hidden="1" customHeight="1" x14ac:dyDescent="0.25">
      <c r="A98" s="20">
        <v>952</v>
      </c>
      <c r="B98" s="26" t="s">
        <v>16</v>
      </c>
      <c r="C98" s="53"/>
      <c r="D98" s="142" t="str">
        <f>D101</f>
        <v>1 798 183,80</v>
      </c>
      <c r="E98" s="119"/>
    </row>
    <row r="99" spans="1:5" s="9" customFormat="1" ht="21" hidden="1" customHeight="1" x14ac:dyDescent="0.25">
      <c r="A99" s="16"/>
      <c r="B99" s="31" t="s">
        <v>13</v>
      </c>
      <c r="C99" s="52"/>
      <c r="D99" s="144"/>
      <c r="E99" s="119"/>
    </row>
    <row r="100" spans="1:5" s="9" customFormat="1" ht="7.5" hidden="1" customHeight="1" x14ac:dyDescent="0.25">
      <c r="A100" s="16"/>
      <c r="B100" s="31" t="s">
        <v>14</v>
      </c>
      <c r="C100" s="54"/>
      <c r="D100" s="120"/>
      <c r="E100" s="119"/>
    </row>
    <row r="101" spans="1:5" s="9" customFormat="1" ht="36" hidden="1" customHeight="1" x14ac:dyDescent="0.25">
      <c r="A101" s="16"/>
      <c r="B101" s="22" t="s">
        <v>10</v>
      </c>
      <c r="C101" s="54"/>
      <c r="D101" s="120" t="s">
        <v>9</v>
      </c>
      <c r="E101" s="119"/>
    </row>
    <row r="102" spans="1:5" s="9" customFormat="1" ht="19.5" hidden="1" customHeight="1" x14ac:dyDescent="0.25">
      <c r="A102" s="16"/>
      <c r="B102" s="26" t="s">
        <v>15</v>
      </c>
      <c r="C102" s="64">
        <f>C96</f>
        <v>1798183.8</v>
      </c>
      <c r="D102" s="121" t="str">
        <f>D98</f>
        <v>1 798 183,80</v>
      </c>
      <c r="E102" s="122"/>
    </row>
    <row r="103" spans="1:5" s="68" customFormat="1" ht="20.25" customHeight="1" x14ac:dyDescent="0.25">
      <c r="C103" s="172" t="s">
        <v>54</v>
      </c>
      <c r="D103" s="173"/>
      <c r="E103" s="173"/>
    </row>
    <row r="104" spans="1:5" s="68" customFormat="1" ht="15" customHeight="1" x14ac:dyDescent="0.25">
      <c r="A104" s="71" t="s">
        <v>100</v>
      </c>
    </row>
    <row r="105" spans="1:5" s="70" customFormat="1" ht="12" customHeight="1" x14ac:dyDescent="0.25">
      <c r="A105" s="69"/>
      <c r="B105" s="174" t="s">
        <v>77</v>
      </c>
      <c r="C105" s="174" t="s">
        <v>75</v>
      </c>
      <c r="D105" s="175" t="s">
        <v>76</v>
      </c>
      <c r="E105" s="176"/>
    </row>
    <row r="106" spans="1:5" s="70" customFormat="1" ht="12" customHeight="1" x14ac:dyDescent="0.25">
      <c r="A106" s="72" t="s">
        <v>79</v>
      </c>
      <c r="B106" s="139"/>
      <c r="C106" s="139"/>
      <c r="D106" s="177"/>
      <c r="E106" s="178"/>
    </row>
    <row r="107" spans="1:5" s="61" customFormat="1" ht="39" hidden="1" customHeight="1" x14ac:dyDescent="0.25">
      <c r="A107" s="73">
        <v>903</v>
      </c>
      <c r="B107" s="56" t="s">
        <v>98</v>
      </c>
      <c r="C107" s="74"/>
      <c r="D107" s="179"/>
      <c r="E107" s="180"/>
    </row>
    <row r="108" spans="1:5" s="61" customFormat="1" ht="36.75" hidden="1" customHeight="1" x14ac:dyDescent="0.25">
      <c r="A108" s="56"/>
      <c r="B108" s="58" t="s">
        <v>11</v>
      </c>
      <c r="C108" s="75"/>
      <c r="D108" s="181"/>
      <c r="E108" s="180"/>
    </row>
    <row r="109" spans="1:5" s="61" customFormat="1" ht="27" customHeight="1" x14ac:dyDescent="0.25">
      <c r="A109" s="76">
        <v>952</v>
      </c>
      <c r="B109" s="65" t="s">
        <v>16</v>
      </c>
      <c r="C109" s="77">
        <f>C112</f>
        <v>772669.58</v>
      </c>
      <c r="D109" s="179"/>
      <c r="E109" s="180"/>
    </row>
    <row r="110" spans="1:5" s="61" customFormat="1" ht="21" hidden="1" customHeight="1" x14ac:dyDescent="0.25">
      <c r="A110" s="56"/>
      <c r="B110" s="79" t="s">
        <v>13</v>
      </c>
      <c r="C110" s="52"/>
      <c r="D110" s="144"/>
      <c r="E110" s="119"/>
    </row>
    <row r="111" spans="1:5" s="61" customFormat="1" ht="7.5" hidden="1" customHeight="1" x14ac:dyDescent="0.25">
      <c r="A111" s="56"/>
      <c r="B111" s="79" t="s">
        <v>14</v>
      </c>
      <c r="C111" s="54"/>
      <c r="D111" s="120"/>
      <c r="E111" s="119"/>
    </row>
    <row r="112" spans="1:5" s="67" customFormat="1" ht="36.75" customHeight="1" x14ac:dyDescent="0.25">
      <c r="A112" s="110"/>
      <c r="B112" s="80" t="s">
        <v>102</v>
      </c>
      <c r="C112" s="111">
        <v>772669.58</v>
      </c>
      <c r="D112" s="182"/>
      <c r="E112" s="183"/>
    </row>
    <row r="113" spans="1:7" s="61" customFormat="1" ht="12" customHeight="1" x14ac:dyDescent="0.25">
      <c r="A113" s="56"/>
      <c r="B113" s="65" t="s">
        <v>15</v>
      </c>
      <c r="C113" s="53">
        <f>C109</f>
        <v>772669.58</v>
      </c>
      <c r="D113" s="142"/>
      <c r="E113" s="119"/>
      <c r="F113" s="63">
        <f>F26+C113</f>
        <v>244235.82999999996</v>
      </c>
      <c r="G113" s="63" t="e">
        <f>#REF!-F113</f>
        <v>#REF!</v>
      </c>
    </row>
    <row r="114" spans="1:7" s="61" customFormat="1" ht="20.25" customHeight="1" x14ac:dyDescent="0.25">
      <c r="A114" s="55"/>
      <c r="C114" s="123" t="s">
        <v>97</v>
      </c>
      <c r="D114" s="124"/>
      <c r="E114" s="124"/>
    </row>
    <row r="115" spans="1:7" s="61" customFormat="1" ht="14.1" customHeight="1" x14ac:dyDescent="0.25">
      <c r="A115" s="55" t="s">
        <v>88</v>
      </c>
      <c r="D115" s="9"/>
      <c r="E115" s="9"/>
    </row>
    <row r="116" spans="1:7" s="61" customFormat="1" ht="7.5" customHeight="1" x14ac:dyDescent="0.25">
      <c r="A116" s="56"/>
      <c r="B116" s="138" t="s">
        <v>77</v>
      </c>
      <c r="C116" s="140" t="s">
        <v>75</v>
      </c>
      <c r="D116" s="141" t="s">
        <v>76</v>
      </c>
      <c r="E116" s="122"/>
    </row>
    <row r="117" spans="1:7" s="61" customFormat="1" ht="13.5" customHeight="1" x14ac:dyDescent="0.25">
      <c r="A117" s="57" t="s">
        <v>79</v>
      </c>
      <c r="B117" s="139"/>
      <c r="C117" s="139"/>
      <c r="D117" s="136"/>
      <c r="E117" s="137"/>
    </row>
    <row r="118" spans="1:7" s="66" customFormat="1" ht="27" customHeight="1" x14ac:dyDescent="0.25">
      <c r="A118" s="37">
        <v>962</v>
      </c>
      <c r="B118" s="65" t="s">
        <v>81</v>
      </c>
      <c r="C118" s="51">
        <f>C119</f>
        <v>6599</v>
      </c>
      <c r="D118" s="116"/>
      <c r="E118" s="117"/>
    </row>
    <row r="119" spans="1:7" s="61" customFormat="1" ht="24" customHeight="1" x14ac:dyDescent="0.25">
      <c r="A119" s="56"/>
      <c r="B119" s="31" t="s">
        <v>85</v>
      </c>
      <c r="C119" s="52">
        <f>61599-55000</f>
        <v>6599</v>
      </c>
      <c r="D119" s="118"/>
      <c r="E119" s="119"/>
    </row>
    <row r="120" spans="1:7" s="61" customFormat="1" ht="12" customHeight="1" x14ac:dyDescent="0.25">
      <c r="A120" s="56"/>
      <c r="B120" s="65" t="s">
        <v>15</v>
      </c>
      <c r="C120" s="53">
        <f>C118</f>
        <v>6599</v>
      </c>
      <c r="D120" s="142"/>
      <c r="E120" s="119"/>
      <c r="F120" s="63">
        <f>F26+C113-F75-C120</f>
        <v>-1.1641532182693481E-10</v>
      </c>
      <c r="G120" s="63"/>
    </row>
  </sheetData>
  <mergeCells count="117">
    <mergeCell ref="D113:E113"/>
    <mergeCell ref="D20:E20"/>
    <mergeCell ref="D21:E21"/>
    <mergeCell ref="C103:E103"/>
    <mergeCell ref="D120:E120"/>
    <mergeCell ref="B105:B106"/>
    <mergeCell ref="C105:C106"/>
    <mergeCell ref="D105:E106"/>
    <mergeCell ref="D107:E107"/>
    <mergeCell ref="D108:E108"/>
    <mergeCell ref="D109:E109"/>
    <mergeCell ref="D110:E110"/>
    <mergeCell ref="D111:E111"/>
    <mergeCell ref="D112:E112"/>
    <mergeCell ref="D64:E64"/>
    <mergeCell ref="D65:E65"/>
    <mergeCell ref="D48:E48"/>
    <mergeCell ref="D49:E49"/>
    <mergeCell ref="D90:E90"/>
    <mergeCell ref="D91:E91"/>
    <mergeCell ref="D79:E79"/>
    <mergeCell ref="D80:E80"/>
    <mergeCell ref="D81:E81"/>
    <mergeCell ref="D82:E82"/>
    <mergeCell ref="D5:E5"/>
    <mergeCell ref="D7:E7"/>
    <mergeCell ref="D53:E53"/>
    <mergeCell ref="D54:E54"/>
    <mergeCell ref="D55:E55"/>
    <mergeCell ref="D56:E56"/>
    <mergeCell ref="D57:E57"/>
    <mergeCell ref="D37:E37"/>
    <mergeCell ref="D38:E38"/>
    <mergeCell ref="D39:E39"/>
    <mergeCell ref="D31:E31"/>
    <mergeCell ref="D22:E22"/>
    <mergeCell ref="D23:E23"/>
    <mergeCell ref="D25:E25"/>
    <mergeCell ref="D24:E24"/>
    <mergeCell ref="D34:E34"/>
    <mergeCell ref="D32:E32"/>
    <mergeCell ref="D51:E51"/>
    <mergeCell ref="D52:E52"/>
    <mergeCell ref="D45:E45"/>
    <mergeCell ref="D46:E46"/>
    <mergeCell ref="D35:E35"/>
    <mergeCell ref="D36:E36"/>
    <mergeCell ref="D83:E83"/>
    <mergeCell ref="D84:E84"/>
    <mergeCell ref="D68:E68"/>
    <mergeCell ref="D69:E69"/>
    <mergeCell ref="D70:E70"/>
    <mergeCell ref="D71:E71"/>
    <mergeCell ref="D78:E78"/>
    <mergeCell ref="D85:E85"/>
    <mergeCell ref="D75:E75"/>
    <mergeCell ref="D63:E63"/>
    <mergeCell ref="D66:E66"/>
    <mergeCell ref="A77:C77"/>
    <mergeCell ref="A85:B85"/>
    <mergeCell ref="A89:B89"/>
    <mergeCell ref="D40:E40"/>
    <mergeCell ref="D41:E41"/>
    <mergeCell ref="D42:E42"/>
    <mergeCell ref="D86:E86"/>
    <mergeCell ref="D87:E87"/>
    <mergeCell ref="D88:E88"/>
    <mergeCell ref="D89:E89"/>
    <mergeCell ref="A79:B79"/>
    <mergeCell ref="A83:B83"/>
    <mergeCell ref="D43:E43"/>
    <mergeCell ref="D44:E44"/>
    <mergeCell ref="D47:E47"/>
    <mergeCell ref="D50:E50"/>
    <mergeCell ref="D62:E62"/>
    <mergeCell ref="D72:E72"/>
    <mergeCell ref="D73:E73"/>
    <mergeCell ref="D58:E58"/>
    <mergeCell ref="D59:E59"/>
    <mergeCell ref="D60:E60"/>
    <mergeCell ref="D61:E61"/>
    <mergeCell ref="B29:B30"/>
    <mergeCell ref="C29:C30"/>
    <mergeCell ref="D29:E30"/>
    <mergeCell ref="D11:E11"/>
    <mergeCell ref="D12:E12"/>
    <mergeCell ref="D13:E13"/>
    <mergeCell ref="D17:E17"/>
    <mergeCell ref="D18:E18"/>
    <mergeCell ref="D19:E19"/>
    <mergeCell ref="D15:E15"/>
    <mergeCell ref="D14:E14"/>
    <mergeCell ref="D16:E16"/>
    <mergeCell ref="D118:E118"/>
    <mergeCell ref="D119:E119"/>
    <mergeCell ref="D100:E100"/>
    <mergeCell ref="D101:E101"/>
    <mergeCell ref="D102:E102"/>
    <mergeCell ref="C114:E114"/>
    <mergeCell ref="B3:B4"/>
    <mergeCell ref="C3:C4"/>
    <mergeCell ref="D3:E4"/>
    <mergeCell ref="D8:E8"/>
    <mergeCell ref="D9:E9"/>
    <mergeCell ref="B94:B95"/>
    <mergeCell ref="C94:C95"/>
    <mergeCell ref="D94:E95"/>
    <mergeCell ref="B116:B117"/>
    <mergeCell ref="C116:C117"/>
    <mergeCell ref="D116:E117"/>
    <mergeCell ref="D96:E96"/>
    <mergeCell ref="D97:E97"/>
    <mergeCell ref="D98:E98"/>
    <mergeCell ref="D99:E99"/>
    <mergeCell ref="C93:E93"/>
    <mergeCell ref="D10:E10"/>
    <mergeCell ref="D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K_Kulinska-Pluta</cp:lastModifiedBy>
  <cp:lastPrinted>2019-06-26T09:44:11Z</cp:lastPrinted>
  <dcterms:created xsi:type="dcterms:W3CDTF">2018-07-16T10:19:39Z</dcterms:created>
  <dcterms:modified xsi:type="dcterms:W3CDTF">2019-07-02T12:17:38Z</dcterms:modified>
</cp:coreProperties>
</file>