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055" windowHeight="10710" activeTab="0"/>
  </bookViews>
  <sheets>
    <sheet name="rzis" sheetId="1" r:id="rId1"/>
    <sheet name="bilans" sheetId="2" r:id="rId2"/>
  </sheets>
  <definedNames>
    <definedName name="_xlnm.Print_Area" localSheetId="1">'bilans'!$A$1:$P$102</definedName>
    <definedName name="_xlnm.Print_Area" localSheetId="0">'rzis'!$A$1:$E$52</definedName>
    <definedName name="Wyniki_zestawienia_księgowego">'rzis'!$A$1:$E$52</definedName>
  </definedNames>
  <calcPr fullCalcOnLoad="1"/>
</workbook>
</file>

<file path=xl/sharedStrings.xml><?xml version="1.0" encoding="utf-8"?>
<sst xmlns="http://schemas.openxmlformats.org/spreadsheetml/2006/main" count="366" uniqueCount="195">
  <si>
    <t>Segment</t>
  </si>
  <si>
    <t>Nazwa</t>
  </si>
  <si>
    <t>Przychody netto ze sprzedaży produktów</t>
  </si>
  <si>
    <t>Przychody netto ze sprzedaży towarów i materiałów</t>
  </si>
  <si>
    <t>Koszty działalności operacyjnej</t>
  </si>
  <si>
    <t>Amortyzacja</t>
  </si>
  <si>
    <t>Zużycie materiałów i energii</t>
  </si>
  <si>
    <t>Usługi obce</t>
  </si>
  <si>
    <t>Podatki i opłaty</t>
  </si>
  <si>
    <t>- w tym podatek akcyzowy</t>
  </si>
  <si>
    <t>Wynagrodzenia</t>
  </si>
  <si>
    <t>Pozostałe koszty rodzajowe</t>
  </si>
  <si>
    <t>Wartość sprzedanych towarów i materiałów</t>
  </si>
  <si>
    <t>Zysk (strata) ze sprzedaży ( A-B)</t>
  </si>
  <si>
    <t>Pozostałe przychody operacyjne</t>
  </si>
  <si>
    <t>Dotacje</t>
  </si>
  <si>
    <t>Inne przychody operacyjne</t>
  </si>
  <si>
    <t>Pozostałe koszty operacyjne</t>
  </si>
  <si>
    <t>Aktualizacja wartości aktywów niefinansowych</t>
  </si>
  <si>
    <t>Inne koszty operacyjne</t>
  </si>
  <si>
    <t>Zysk (strata) z działalności operacyjnej (C+D-E)</t>
  </si>
  <si>
    <t>Przychody finansowe</t>
  </si>
  <si>
    <t>Inne</t>
  </si>
  <si>
    <t>Koszty finansowe</t>
  </si>
  <si>
    <t>Podatek dochodowy</t>
  </si>
  <si>
    <t>Zysk (strata) netto (K- L- M)</t>
  </si>
  <si>
    <t>z tytułu wynagrodzeń</t>
  </si>
  <si>
    <t>AKTYWA</t>
  </si>
  <si>
    <t>Aktywa trwałe</t>
  </si>
  <si>
    <t>Wartości niematerialne i prawne</t>
  </si>
  <si>
    <t>Koszty zakończonych prac rozwojowych</t>
  </si>
  <si>
    <t>Wartość firmy</t>
  </si>
  <si>
    <t>Inne wartości niematerialne i prawne</t>
  </si>
  <si>
    <t>Rzeczowe aktywa trwałe</t>
  </si>
  <si>
    <t>Środki trwałe</t>
  </si>
  <si>
    <t>urządzenia techniczne i maszyny</t>
  </si>
  <si>
    <t>środki transportu</t>
  </si>
  <si>
    <t>inne środki trwałe</t>
  </si>
  <si>
    <t>Środki trwałe w budowie</t>
  </si>
  <si>
    <t>Zaliczki na środki trwałe w budowie</t>
  </si>
  <si>
    <t>Należności długoterminowe</t>
  </si>
  <si>
    <t>Od jednostek powiązanych</t>
  </si>
  <si>
    <t>Od pozostałych jednostek</t>
  </si>
  <si>
    <t>Inwestycje długoterminowe</t>
  </si>
  <si>
    <t>Nieruchomości</t>
  </si>
  <si>
    <t>Długoterminowe aktywa finansowe</t>
  </si>
  <si>
    <t>w jednostkach powiązanych:</t>
  </si>
  <si>
    <t>w pozostałych jednostkach:</t>
  </si>
  <si>
    <t>Inne inwestycje długoterminowe</t>
  </si>
  <si>
    <t>Długoterminowe rozliczenia międzyokresowe</t>
  </si>
  <si>
    <t>Aktywa z tytułu odroczonego podatku dochodowego</t>
  </si>
  <si>
    <t>Inne rozliczenia międzyokresowe</t>
  </si>
  <si>
    <t>Aktywa obrotowe</t>
  </si>
  <si>
    <t>Zapasy</t>
  </si>
  <si>
    <t>Materiały</t>
  </si>
  <si>
    <t>Półprodukty i produkty w toku</t>
  </si>
  <si>
    <t>Produkty gotowe</t>
  </si>
  <si>
    <t>Towary</t>
  </si>
  <si>
    <t>Zaliczki na dostawy</t>
  </si>
  <si>
    <t>Należności krótkoterminowe</t>
  </si>
  <si>
    <t>Należności od jednostek powiązanych</t>
  </si>
  <si>
    <t>z tytułu dostaw i usług, o okresie spłaty:</t>
  </si>
  <si>
    <t>inne</t>
  </si>
  <si>
    <t>Należności od pozostałych jednostek</t>
  </si>
  <si>
    <t>dochodzone na drodze sądowej</t>
  </si>
  <si>
    <t>Inwestycje krótkoterminowe</t>
  </si>
  <si>
    <t>Krótkoterminowe aktywa finansowe</t>
  </si>
  <si>
    <t>w jednostkach powiązanych</t>
  </si>
  <si>
    <t>w pozostałych jednostkach</t>
  </si>
  <si>
    <t>środki pieniężne i inne aktywa pieniężne</t>
  </si>
  <si>
    <t>Inne inwestycje krótkoterminowe</t>
  </si>
  <si>
    <t>Krótkoterminowe rozliczenia międzyokresowe</t>
  </si>
  <si>
    <t>Aktywa razem</t>
  </si>
  <si>
    <t>PASYWA</t>
  </si>
  <si>
    <t>Kapitał (fundusz) własny</t>
  </si>
  <si>
    <t>Kapitał (fundusz) podstawowy</t>
  </si>
  <si>
    <t>Zysk (strata) z lat ubiegłych</t>
  </si>
  <si>
    <t>Zysk (strata) netto</t>
  </si>
  <si>
    <t>Zobowiązania i rezerwy na zobowiązania</t>
  </si>
  <si>
    <t>Rezerwy na zobowiązania</t>
  </si>
  <si>
    <t>Rezerwa z tytułu odroczonego podatku dochodowego</t>
  </si>
  <si>
    <t>Rezerwa na świadczenia emerytalne i podobne</t>
  </si>
  <si>
    <t>Pozostałe rezerwy</t>
  </si>
  <si>
    <t>Zobowiązania długoterminowe</t>
  </si>
  <si>
    <t>Wobec jednostek powiązanych</t>
  </si>
  <si>
    <t>Wobec pozostałych jednostek</t>
  </si>
  <si>
    <t>kredyty i pożyczki</t>
  </si>
  <si>
    <t>z tytułu emisji dłużnych papierów wartościowych</t>
  </si>
  <si>
    <t>inne zobowiązania finansowe</t>
  </si>
  <si>
    <t>Zobowiązania krótkoterminowe</t>
  </si>
  <si>
    <t>z tytułu dostaw i usług, o okresie wymagalności:</t>
  </si>
  <si>
    <t>Wobec pozostalych jednostek</t>
  </si>
  <si>
    <t>zaliczki otrzymane na dostawy</t>
  </si>
  <si>
    <t>zobowiązania wekslowe</t>
  </si>
  <si>
    <t>Fundusze specjalne</t>
  </si>
  <si>
    <t>Rozliczenia międzyokresowe</t>
  </si>
  <si>
    <t>Ujemna wartość firmy</t>
  </si>
  <si>
    <t>Pasywa razem</t>
  </si>
  <si>
    <t>na 31.12.2016 r.</t>
  </si>
  <si>
    <t>Przychody netto ze sprzedaży i zrównane z nimi, w tym:</t>
  </si>
  <si>
    <t>- od jednostek powiązanych</t>
  </si>
  <si>
    <t>Zmiana stanu produktów (zwiększenie - wartość dodatnia, zmniejszenie wartość ujemna)</t>
  </si>
  <si>
    <t>Koszt wytworzenia produktów na własne potrzeby jednostki</t>
  </si>
  <si>
    <t>A.</t>
  </si>
  <si>
    <t>I.</t>
  </si>
  <si>
    <t>II.</t>
  </si>
  <si>
    <t>III.</t>
  </si>
  <si>
    <t>IV.</t>
  </si>
  <si>
    <t>B.</t>
  </si>
  <si>
    <t>V.</t>
  </si>
  <si>
    <t>VI.</t>
  </si>
  <si>
    <t>VII.</t>
  </si>
  <si>
    <t>VIII.</t>
  </si>
  <si>
    <t>C.</t>
  </si>
  <si>
    <t>D.</t>
  </si>
  <si>
    <t>Dywidendy i udziały w zyskach, w tym:</t>
  </si>
  <si>
    <t>Odsetki, w tym:</t>
  </si>
  <si>
    <t>- dla jednostek powiązanych</t>
  </si>
  <si>
    <t>E.</t>
  </si>
  <si>
    <t>F.</t>
  </si>
  <si>
    <t>G.</t>
  </si>
  <si>
    <t>H.</t>
  </si>
  <si>
    <t>J.</t>
  </si>
  <si>
    <t>K.</t>
  </si>
  <si>
    <t>L.</t>
  </si>
  <si>
    <t>Zaliczki na wartości niematerialne i prawne</t>
  </si>
  <si>
    <t>grunty (w tym prawo użytkowania wieczystego gruntu)</t>
  </si>
  <si>
    <t>1.</t>
  </si>
  <si>
    <t>2.</t>
  </si>
  <si>
    <t>3.</t>
  </si>
  <si>
    <t>4.</t>
  </si>
  <si>
    <t>5.</t>
  </si>
  <si>
    <t>a)</t>
  </si>
  <si>
    <t>b)</t>
  </si>
  <si>
    <t>z tytułu podatków, dotacji, ceł, ubezpieczeń społecznych i zdrowotnych oraz innych świadczeń</t>
  </si>
  <si>
    <t>c)</t>
  </si>
  <si>
    <t>d)</t>
  </si>
  <si>
    <t>e)</t>
  </si>
  <si>
    <t>f)</t>
  </si>
  <si>
    <t>g)</t>
  </si>
  <si>
    <t>h)</t>
  </si>
  <si>
    <t>i)</t>
  </si>
  <si>
    <t>Odpisy z zysku netto w ciągu roku obrotowego (wielkość ujemna)</t>
  </si>
  <si>
    <t>- długoterminowa</t>
  </si>
  <si>
    <t>- krótkoterminowa</t>
  </si>
  <si>
    <t>- długoterminowe</t>
  </si>
  <si>
    <t>- krótkoterminowe</t>
  </si>
  <si>
    <t>z tytułu podatków, ceł, ubezpieczeń i innych świadczeń</t>
  </si>
  <si>
    <t>- do 12 miesięcy</t>
  </si>
  <si>
    <t>- powyżej 12 miesięcy</t>
  </si>
  <si>
    <t>- udziały lub akcje</t>
  </si>
  <si>
    <t>- inne papiery wartościowe</t>
  </si>
  <si>
    <t>- udzielone pożyczki</t>
  </si>
  <si>
    <t>- inne długoterminowe aktywa finansowe</t>
  </si>
  <si>
    <t>- inne krótkoterminowe aktywa finansowe</t>
  </si>
  <si>
    <t>- środki pieniężne w kasie i na rachunkach</t>
  </si>
  <si>
    <t>- inne środki pieniężne</t>
  </si>
  <si>
    <t>- inne aktywa pieniężne</t>
  </si>
  <si>
    <t>Ubezpieczenia społeczne i inne świadczenia, w tym:</t>
  </si>
  <si>
    <t>- emerytalne</t>
  </si>
  <si>
    <t>Zysk z tytułu rozchodu niefinansowych aktywów trwałych</t>
  </si>
  <si>
    <t>Strata z tytułu rozchodu niefinansowych aktywów trwałych</t>
  </si>
  <si>
    <t>Zysk (strata) brutto (F+G-H)</t>
  </si>
  <si>
    <t>Pozostałe obowowiązkowe zmniejszenia zysku (zwiększenia straty)</t>
  </si>
  <si>
    <t>Strata z tytułu rozchodu aktywów finansowych, w tym:</t>
  </si>
  <si>
    <t>Aktualizacja wartości aktywów finansowych</t>
  </si>
  <si>
    <t>- w jednostkach powiązanych</t>
  </si>
  <si>
    <t xml:space="preserve"> - w których jednostka posiada zaangażowanie w kapitale</t>
  </si>
  <si>
    <t xml:space="preserve"> od jednostek powiązanych, w tym:</t>
  </si>
  <si>
    <t xml:space="preserve"> od jednostek pozostałych, w tym:</t>
  </si>
  <si>
    <t>Zysk z tytułu rozchodu aktywów finansowych, w tym:</t>
  </si>
  <si>
    <t xml:space="preserve"> - w jednostkach powiązanych</t>
  </si>
  <si>
    <t xml:space="preserve"> - od jednostek powiązanych</t>
  </si>
  <si>
    <t>budynki, lokale, prawa do lokali i obiekty inżynierii lądowej i wodnej</t>
  </si>
  <si>
    <t>Od pozostałych jednostek, w których jednostka posiada zaangażowanie w kapitale</t>
  </si>
  <si>
    <t>w pozostałych jednostkach, w których jednostka posiada zaangażowanie w kapitale:</t>
  </si>
  <si>
    <t>Należności od pozostałych jednostek, w których jednostka posiada zaangażowanie w kapitale</t>
  </si>
  <si>
    <t>Należne wpłaty na kapitał (fundusz) podstawowy</t>
  </si>
  <si>
    <t>Udziały (akcje) własne</t>
  </si>
  <si>
    <t>Kapitał (fundusz) zapasowy, w tym:</t>
  </si>
  <si>
    <t>- nadwyżka wartości sprzedaży (wartości emisyjnej) nad wartością nominalną udziałów (akcji)</t>
  </si>
  <si>
    <t>Kapitał (fundusz) z aktualizacji wyceny, w tym:</t>
  </si>
  <si>
    <t>Pozostałe kapitały (fundusze) rezerwowe, w tym:</t>
  </si>
  <si>
    <t>- z tytułu aktualizacji wartości godziwej</t>
  </si>
  <si>
    <t>- tworzone zgodnie z umową (statutem) spółki</t>
  </si>
  <si>
    <t>- na udziały (akcje) własne</t>
  </si>
  <si>
    <t>Wobec pozostałych jednostek, w których jednostka posiada zaangażowanie kapitałowe</t>
  </si>
  <si>
    <t>Zobowiązania wobec pozostałych jednostek, w których jednostka posiada zaangażowanie w kapitale</t>
  </si>
  <si>
    <t>na 31.12.2017 r.</t>
  </si>
  <si>
    <t>Stan na</t>
  </si>
  <si>
    <t>Bilans na dzień 31.12.2018 r.</t>
  </si>
  <si>
    <t>01.01.2019 r. - 31.12.2019 r.</t>
  </si>
  <si>
    <t>31.12.2019 r.</t>
  </si>
  <si>
    <t>31.12.2020 r.</t>
  </si>
  <si>
    <t>01.01.2020 r. - 31.12.2020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</si>
</sst>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7" fillId="0" borderId="10" xfId="0" applyNumberFormat="1" applyFont="1" applyBorder="1" applyAlignment="1" quotePrefix="1">
      <alignment horizontal="center" vertical="center" wrapText="1"/>
    </xf>
    <xf numFmtId="4" fontId="7" fillId="0" borderId="11" xfId="0" applyNumberFormat="1" applyFont="1" applyBorder="1" applyAlignment="1" quotePrefix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13" xfId="0" applyNumberFormat="1" applyFont="1" applyBorder="1" applyAlignment="1" quotePrefix="1">
      <alignment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6" xfId="0" applyNumberFormat="1" applyFont="1" applyBorder="1" applyAlignment="1" quotePrefix="1">
      <alignment wrapText="1"/>
    </xf>
    <xf numFmtId="43" fontId="8" fillId="0" borderId="15" xfId="0" applyNumberFormat="1" applyFont="1" applyBorder="1" applyAlignment="1" quotePrefix="1">
      <alignment/>
    </xf>
    <xf numFmtId="0" fontId="8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8" xfId="0" applyNumberFormat="1" applyFont="1" applyBorder="1" applyAlignment="1" quotePrefix="1">
      <alignment wrapText="1"/>
    </xf>
    <xf numFmtId="43" fontId="8" fillId="0" borderId="19" xfId="0" applyNumberFormat="1" applyFont="1" applyBorder="1" applyAlignment="1" quotePrefix="1">
      <alignment/>
    </xf>
    <xf numFmtId="0" fontId="7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3" xfId="0" applyNumberFormat="1" applyFont="1" applyBorder="1" applyAlignment="1" quotePrefix="1">
      <alignment wrapText="1"/>
    </xf>
    <xf numFmtId="43" fontId="8" fillId="0" borderId="24" xfId="0" applyNumberFormat="1" applyFont="1" applyBorder="1" applyAlignment="1" quotePrefix="1">
      <alignment/>
    </xf>
    <xf numFmtId="0" fontId="8" fillId="0" borderId="2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3" fontId="7" fillId="0" borderId="27" xfId="0" applyNumberFormat="1" applyFont="1" applyBorder="1" applyAlignment="1" quotePrefix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43" fontId="8" fillId="0" borderId="15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43" fontId="6" fillId="0" borderId="15" xfId="0" applyNumberFormat="1" applyFont="1" applyBorder="1" applyAlignment="1">
      <alignment/>
    </xf>
    <xf numFmtId="0" fontId="8" fillId="0" borderId="16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0" borderId="23" xfId="0" applyFont="1" applyBorder="1" applyAlignment="1">
      <alignment wrapText="1"/>
    </xf>
    <xf numFmtId="0" fontId="8" fillId="0" borderId="23" xfId="0" applyFont="1" applyBorder="1" applyAlignment="1">
      <alignment wrapText="1"/>
    </xf>
    <xf numFmtId="43" fontId="8" fillId="0" borderId="24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0" xfId="0" applyFont="1" applyAlignment="1">
      <alignment wrapText="1"/>
    </xf>
    <xf numFmtId="43" fontId="8" fillId="0" borderId="0" xfId="0" applyNumberFormat="1" applyFont="1" applyAlignment="1">
      <alignment/>
    </xf>
    <xf numFmtId="43" fontId="6" fillId="0" borderId="16" xfId="42" applyFont="1" applyBorder="1" applyAlignment="1">
      <alignment wrapText="1"/>
    </xf>
    <xf numFmtId="0" fontId="7" fillId="0" borderId="34" xfId="0" applyNumberFormat="1" applyFont="1" applyBorder="1" applyAlignment="1" quotePrefix="1">
      <alignment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/>
    </xf>
    <xf numFmtId="0" fontId="8" fillId="0" borderId="16" xfId="0" applyFont="1" applyBorder="1" applyAlignment="1" quotePrefix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3" fontId="6" fillId="0" borderId="24" xfId="0" applyNumberFormat="1" applyFont="1" applyBorder="1" applyAlignment="1">
      <alignment vertical="center"/>
    </xf>
    <xf numFmtId="43" fontId="8" fillId="0" borderId="15" xfId="0" applyNumberFormat="1" applyFont="1" applyBorder="1" applyAlignment="1">
      <alignment vertical="center"/>
    </xf>
    <xf numFmtId="43" fontId="6" fillId="0" borderId="15" xfId="0" applyNumberFormat="1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43" fontId="8" fillId="0" borderId="15" xfId="0" applyNumberFormat="1" applyFont="1" applyBorder="1" applyAlignment="1" quotePrefix="1">
      <alignment vertical="center"/>
    </xf>
    <xf numFmtId="0" fontId="6" fillId="0" borderId="2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top"/>
    </xf>
    <xf numFmtId="0" fontId="9" fillId="0" borderId="35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 wrapText="1"/>
    </xf>
    <xf numFmtId="43" fontId="7" fillId="0" borderId="15" xfId="0" applyNumberFormat="1" applyFont="1" applyBorder="1" applyAlignment="1">
      <alignment/>
    </xf>
    <xf numFmtId="0" fontId="6" fillId="0" borderId="18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43" fontId="6" fillId="0" borderId="19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 wrapText="1"/>
    </xf>
    <xf numFmtId="43" fontId="7" fillId="0" borderId="29" xfId="0" applyNumberFormat="1" applyFont="1" applyBorder="1" applyAlignment="1">
      <alignment vertical="center"/>
    </xf>
    <xf numFmtId="0" fontId="8" fillId="0" borderId="16" xfId="0" applyFont="1" applyBorder="1" applyAlignment="1" quotePrefix="1">
      <alignment vertical="center" wrapText="1"/>
    </xf>
    <xf numFmtId="0" fontId="9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38" xfId="0" applyNumberFormat="1" applyFont="1" applyBorder="1" applyAlignment="1" quotePrefix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7" xfId="0" applyFont="1" applyBorder="1" applyAlignment="1">
      <alignment vertical="center" wrapText="1"/>
    </xf>
    <xf numFmtId="43" fontId="10" fillId="0" borderId="29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29" xfId="0" applyFont="1" applyBorder="1" applyAlignment="1">
      <alignment vertical="center" wrapText="1"/>
    </xf>
    <xf numFmtId="43" fontId="10" fillId="0" borderId="10" xfId="0" applyNumberFormat="1" applyFont="1" applyBorder="1" applyAlignment="1">
      <alignment/>
    </xf>
    <xf numFmtId="0" fontId="10" fillId="0" borderId="39" xfId="0" applyFont="1" applyBorder="1" applyAlignment="1">
      <alignment horizontal="center" vertical="center"/>
    </xf>
    <xf numFmtId="0" fontId="10" fillId="0" borderId="40" xfId="0" applyNumberFormat="1" applyFont="1" applyBorder="1" applyAlignment="1" quotePrefix="1">
      <alignment horizontal="center" vertical="center" wrapText="1"/>
    </xf>
    <xf numFmtId="43" fontId="10" fillId="0" borderId="17" xfId="0" applyNumberFormat="1" applyFont="1" applyBorder="1" applyAlignment="1" quotePrefix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4" xfId="0" applyNumberFormat="1" applyFont="1" applyBorder="1" applyAlignment="1" quotePrefix="1">
      <alignment wrapText="1"/>
    </xf>
    <xf numFmtId="43" fontId="10" fillId="0" borderId="13" xfId="0" applyNumberFormat="1" applyFont="1" applyBorder="1" applyAlignment="1" quotePrefix="1">
      <alignment/>
    </xf>
    <xf numFmtId="0" fontId="10" fillId="0" borderId="2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37" xfId="0" applyNumberFormat="1" applyFont="1" applyBorder="1" applyAlignment="1" quotePrefix="1">
      <alignment wrapText="1"/>
    </xf>
    <xf numFmtId="43" fontId="10" fillId="0" borderId="29" xfId="0" applyNumberFormat="1" applyFont="1" applyBorder="1" applyAlignment="1" quotePrefix="1">
      <alignment/>
    </xf>
    <xf numFmtId="0" fontId="10" fillId="0" borderId="39" xfId="0" applyFont="1" applyBorder="1" applyAlignment="1">
      <alignment horizontal="center"/>
    </xf>
    <xf numFmtId="0" fontId="10" fillId="0" borderId="42" xfId="0" applyNumberFormat="1" applyFont="1" applyBorder="1" applyAlignment="1" quotePrefix="1">
      <alignment horizontal="center"/>
    </xf>
    <xf numFmtId="0" fontId="10" fillId="0" borderId="10" xfId="0" applyNumberFormat="1" applyFont="1" applyBorder="1" applyAlignment="1" quotePrefix="1">
      <alignment wrapText="1"/>
    </xf>
    <xf numFmtId="43" fontId="10" fillId="0" borderId="11" xfId="0" applyNumberFormat="1" applyFont="1" applyBorder="1" applyAlignment="1" quotePrefix="1">
      <alignment/>
    </xf>
    <xf numFmtId="43" fontId="10" fillId="0" borderId="11" xfId="0" applyNumberFormat="1" applyFont="1" applyBorder="1" applyAlignment="1" quotePrefix="1">
      <alignment vertical="center"/>
    </xf>
    <xf numFmtId="0" fontId="10" fillId="0" borderId="34" xfId="0" applyNumberFormat="1" applyFont="1" applyBorder="1" applyAlignment="1" quotePrefix="1">
      <alignment vertical="center" wrapText="1"/>
    </xf>
    <xf numFmtId="0" fontId="10" fillId="0" borderId="43" xfId="0" applyNumberFormat="1" applyFont="1" applyBorder="1" applyAlignment="1" quotePrefix="1">
      <alignment wrapText="1"/>
    </xf>
    <xf numFmtId="0" fontId="12" fillId="0" borderId="16" xfId="0" applyFont="1" applyBorder="1" applyAlignment="1" quotePrefix="1">
      <alignment wrapText="1"/>
    </xf>
    <xf numFmtId="0" fontId="12" fillId="0" borderId="16" xfId="0" applyFont="1" applyBorder="1" applyAlignment="1" quotePrefix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43" fontId="11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43" fontId="8" fillId="0" borderId="16" xfId="0" applyNumberFormat="1" applyFont="1" applyBorder="1" applyAlignment="1">
      <alignment wrapText="1"/>
    </xf>
    <xf numFmtId="43" fontId="11" fillId="0" borderId="0" xfId="0" applyNumberFormat="1" applyFont="1" applyAlignment="1">
      <alignment wrapText="1"/>
    </xf>
    <xf numFmtId="43" fontId="8" fillId="0" borderId="15" xfId="0" applyNumberFormat="1" applyFont="1" applyFill="1" applyBorder="1" applyAlignment="1">
      <alignment/>
    </xf>
    <xf numFmtId="43" fontId="8" fillId="0" borderId="15" xfId="0" applyNumberFormat="1" applyFont="1" applyFill="1" applyBorder="1" applyAlignment="1">
      <alignment vertical="center"/>
    </xf>
    <xf numFmtId="43" fontId="8" fillId="0" borderId="0" xfId="0" applyNumberFormat="1" applyFont="1" applyAlignment="1">
      <alignment wrapText="1"/>
    </xf>
    <xf numFmtId="0" fontId="7" fillId="0" borderId="39" xfId="0" applyNumberFormat="1" applyFont="1" applyBorder="1" applyAlignment="1" quotePrefix="1">
      <alignment horizontal="center" vertical="center"/>
    </xf>
    <xf numFmtId="0" fontId="7" fillId="0" borderId="11" xfId="0" applyNumberFormat="1" applyFont="1" applyBorder="1" applyAlignment="1" quotePrefix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wrapText="1"/>
    </xf>
    <xf numFmtId="0" fontId="11" fillId="0" borderId="4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20" xfId="0" applyNumberFormat="1" applyFont="1" applyBorder="1" applyAlignment="1" quotePrefix="1">
      <alignment horizontal="center" vertical="center"/>
    </xf>
    <xf numFmtId="0" fontId="7" fillId="0" borderId="41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21" xfId="0" applyNumberFormat="1" applyFont="1" applyBorder="1" applyAlignment="1" quotePrefix="1">
      <alignment horizontal="center" vertical="center"/>
    </xf>
    <xf numFmtId="0" fontId="10" fillId="0" borderId="22" xfId="0" applyFont="1" applyBorder="1" applyAlignment="1">
      <alignment/>
    </xf>
    <xf numFmtId="0" fontId="10" fillId="0" borderId="0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="70" zoomScaleNormal="70" zoomScalePageLayoutView="0" workbookViewId="0" topLeftCell="A1">
      <selection activeCell="A1" sqref="A1:B1"/>
    </sheetView>
  </sheetViews>
  <sheetFormatPr defaultColWidth="9.140625" defaultRowHeight="12.75"/>
  <cols>
    <col min="1" max="1" width="4.7109375" style="26" customWidth="1"/>
    <col min="2" max="2" width="5.421875" style="27" bestFit="1" customWidth="1"/>
    <col min="3" max="3" width="48.140625" style="3" customWidth="1"/>
    <col min="4" max="4" width="22.28125" style="28" customWidth="1"/>
    <col min="5" max="5" width="22.57421875" style="28" customWidth="1"/>
    <col min="6" max="6" width="9.140625" style="3" customWidth="1"/>
    <col min="7" max="7" width="12.421875" style="3" bestFit="1" customWidth="1"/>
    <col min="8" max="9" width="13.421875" style="3" bestFit="1" customWidth="1"/>
    <col min="10" max="16384" width="9.140625" style="3" customWidth="1"/>
  </cols>
  <sheetData>
    <row r="1" spans="1:5" ht="32.25" thickBot="1">
      <c r="A1" s="119" t="s">
        <v>0</v>
      </c>
      <c r="B1" s="120"/>
      <c r="C1" s="1" t="s">
        <v>1</v>
      </c>
      <c r="D1" s="2" t="s">
        <v>191</v>
      </c>
      <c r="E1" s="2" t="s">
        <v>194</v>
      </c>
    </row>
    <row r="2" spans="1:5" ht="37.5">
      <c r="A2" s="91" t="s">
        <v>103</v>
      </c>
      <c r="B2" s="92"/>
      <c r="C2" s="93" t="s">
        <v>99</v>
      </c>
      <c r="D2" s="94">
        <v>2291831.7899999996</v>
      </c>
      <c r="E2" s="94">
        <f>E4+E5+E6+E7</f>
        <v>2544765.64</v>
      </c>
    </row>
    <row r="3" spans="1:5" ht="14.25" customHeight="1">
      <c r="A3" s="4"/>
      <c r="B3" s="5"/>
      <c r="C3" s="52" t="s">
        <v>100</v>
      </c>
      <c r="D3" s="6">
        <v>0</v>
      </c>
      <c r="E3" s="6">
        <v>0</v>
      </c>
    </row>
    <row r="4" spans="1:5" ht="13.5" customHeight="1">
      <c r="A4" s="7"/>
      <c r="B4" s="8" t="s">
        <v>104</v>
      </c>
      <c r="C4" s="9" t="s">
        <v>2</v>
      </c>
      <c r="D4" s="10">
        <v>2292727.53</v>
      </c>
      <c r="E4" s="10">
        <v>2543518.67</v>
      </c>
    </row>
    <row r="5" spans="1:8" ht="25.5">
      <c r="A5" s="7"/>
      <c r="B5" s="53" t="s">
        <v>105</v>
      </c>
      <c r="C5" s="9" t="s">
        <v>101</v>
      </c>
      <c r="D5" s="64">
        <v>-895.74</v>
      </c>
      <c r="E5" s="64">
        <v>1246.97</v>
      </c>
      <c r="H5" s="50"/>
    </row>
    <row r="6" spans="1:5" ht="27.75" customHeight="1">
      <c r="A6" s="11"/>
      <c r="B6" s="54" t="s">
        <v>106</v>
      </c>
      <c r="C6" s="9" t="s">
        <v>102</v>
      </c>
      <c r="D6" s="64">
        <v>0</v>
      </c>
      <c r="E6" s="64">
        <v>0</v>
      </c>
    </row>
    <row r="7" spans="1:5" ht="13.5" customHeight="1" thickBot="1">
      <c r="A7" s="7"/>
      <c r="B7" s="8" t="s">
        <v>107</v>
      </c>
      <c r="C7" s="9" t="s">
        <v>3</v>
      </c>
      <c r="D7" s="10">
        <v>0</v>
      </c>
      <c r="E7" s="10">
        <v>0</v>
      </c>
    </row>
    <row r="8" spans="1:5" ht="18.75">
      <c r="A8" s="95" t="s">
        <v>108</v>
      </c>
      <c r="B8" s="96"/>
      <c r="C8" s="97" t="s">
        <v>4</v>
      </c>
      <c r="D8" s="98">
        <v>2251782.67</v>
      </c>
      <c r="E8" s="98">
        <f>SUM(E9:E18)-E13-E16</f>
        <v>2329803.77</v>
      </c>
    </row>
    <row r="9" spans="1:5" ht="12.75">
      <c r="A9" s="7"/>
      <c r="B9" s="8" t="s">
        <v>104</v>
      </c>
      <c r="C9" s="9" t="s">
        <v>5</v>
      </c>
      <c r="D9" s="10">
        <v>48563.899999999994</v>
      </c>
      <c r="E9" s="10">
        <v>46741.2</v>
      </c>
    </row>
    <row r="10" spans="1:5" ht="12.75">
      <c r="A10" s="7"/>
      <c r="B10" s="8" t="s">
        <v>105</v>
      </c>
      <c r="C10" s="9" t="s">
        <v>6</v>
      </c>
      <c r="D10" s="10">
        <v>66333.19</v>
      </c>
      <c r="E10" s="10">
        <v>92471.72</v>
      </c>
    </row>
    <row r="11" spans="1:5" ht="12.75">
      <c r="A11" s="11"/>
      <c r="B11" s="12" t="s">
        <v>106</v>
      </c>
      <c r="C11" s="9" t="s">
        <v>7</v>
      </c>
      <c r="D11" s="10">
        <v>384435.83</v>
      </c>
      <c r="E11" s="10">
        <v>376009.73</v>
      </c>
    </row>
    <row r="12" spans="1:9" ht="12.75">
      <c r="A12" s="7"/>
      <c r="B12" s="8" t="s">
        <v>107</v>
      </c>
      <c r="C12" s="9" t="s">
        <v>8</v>
      </c>
      <c r="D12" s="10">
        <v>3799.05</v>
      </c>
      <c r="E12" s="10">
        <v>3395.6</v>
      </c>
      <c r="I12" s="50"/>
    </row>
    <row r="13" spans="1:5" ht="12.75">
      <c r="A13" s="11"/>
      <c r="B13" s="13"/>
      <c r="C13" s="9" t="s">
        <v>9</v>
      </c>
      <c r="D13" s="10">
        <v>0</v>
      </c>
      <c r="E13" s="10">
        <v>0</v>
      </c>
    </row>
    <row r="14" spans="1:5" ht="12.75">
      <c r="A14" s="7"/>
      <c r="B14" s="8" t="s">
        <v>109</v>
      </c>
      <c r="C14" s="9" t="s">
        <v>10</v>
      </c>
      <c r="D14" s="10">
        <v>1424122.57</v>
      </c>
      <c r="E14" s="10">
        <v>1445411.54</v>
      </c>
    </row>
    <row r="15" spans="1:5" ht="12.75">
      <c r="A15" s="7"/>
      <c r="B15" s="8" t="s">
        <v>110</v>
      </c>
      <c r="C15" s="9" t="s">
        <v>158</v>
      </c>
      <c r="D15" s="10">
        <v>294885.75</v>
      </c>
      <c r="E15" s="10">
        <v>315577.12</v>
      </c>
    </row>
    <row r="16" spans="1:5" ht="12.75">
      <c r="A16" s="7"/>
      <c r="B16" s="8"/>
      <c r="C16" s="9" t="s">
        <v>159</v>
      </c>
      <c r="D16" s="10">
        <v>114954.23</v>
      </c>
      <c r="E16" s="10">
        <v>162401.88</v>
      </c>
    </row>
    <row r="17" spans="1:5" ht="12.75">
      <c r="A17" s="7"/>
      <c r="B17" s="8" t="s">
        <v>111</v>
      </c>
      <c r="C17" s="9" t="s">
        <v>11</v>
      </c>
      <c r="D17" s="10">
        <v>29642.38</v>
      </c>
      <c r="E17" s="10">
        <v>50196.86</v>
      </c>
    </row>
    <row r="18" spans="1:5" ht="13.5" thickBot="1">
      <c r="A18" s="17"/>
      <c r="B18" s="18" t="s">
        <v>112</v>
      </c>
      <c r="C18" s="19" t="s">
        <v>12</v>
      </c>
      <c r="D18" s="20">
        <v>0</v>
      </c>
      <c r="E18" s="20">
        <v>0</v>
      </c>
    </row>
    <row r="19" spans="1:5" ht="19.5" thickBot="1">
      <c r="A19" s="99" t="s">
        <v>113</v>
      </c>
      <c r="B19" s="100"/>
      <c r="C19" s="101" t="s">
        <v>13</v>
      </c>
      <c r="D19" s="102">
        <v>40049.12</v>
      </c>
      <c r="E19" s="102">
        <f>E2-E8</f>
        <v>214961.8700000001</v>
      </c>
    </row>
    <row r="20" spans="1:5" ht="18.75">
      <c r="A20" s="95" t="s">
        <v>114</v>
      </c>
      <c r="B20" s="96"/>
      <c r="C20" s="93" t="s">
        <v>14</v>
      </c>
      <c r="D20" s="94">
        <v>2987.68</v>
      </c>
      <c r="E20" s="94">
        <f>E21+E22+E23+E24</f>
        <v>61645.17</v>
      </c>
    </row>
    <row r="21" spans="1:5" ht="12.75">
      <c r="A21" s="21"/>
      <c r="B21" s="22" t="s">
        <v>104</v>
      </c>
      <c r="C21" s="9" t="s">
        <v>160</v>
      </c>
      <c r="D21" s="10">
        <v>0</v>
      </c>
      <c r="E21" s="10">
        <v>0</v>
      </c>
    </row>
    <row r="22" spans="1:5" ht="12.75">
      <c r="A22" s="7"/>
      <c r="B22" s="8" t="s">
        <v>105</v>
      </c>
      <c r="C22" s="9" t="s">
        <v>15</v>
      </c>
      <c r="D22" s="10">
        <v>2987.68</v>
      </c>
      <c r="E22" s="10">
        <v>1815.84</v>
      </c>
    </row>
    <row r="23" spans="1:5" ht="12.75">
      <c r="A23" s="7"/>
      <c r="B23" s="8" t="s">
        <v>106</v>
      </c>
      <c r="C23" s="14" t="s">
        <v>18</v>
      </c>
      <c r="D23" s="15">
        <v>0</v>
      </c>
      <c r="E23" s="15">
        <v>0</v>
      </c>
    </row>
    <row r="24" spans="1:5" ht="13.5" thickBot="1">
      <c r="A24" s="7"/>
      <c r="B24" s="8" t="s">
        <v>107</v>
      </c>
      <c r="C24" s="14" t="s">
        <v>16</v>
      </c>
      <c r="D24" s="15">
        <v>0</v>
      </c>
      <c r="E24" s="15">
        <f>61645.17-1815.84</f>
        <v>59829.33</v>
      </c>
    </row>
    <row r="25" spans="1:5" ht="18.75">
      <c r="A25" s="16" t="s">
        <v>118</v>
      </c>
      <c r="B25" s="96"/>
      <c r="C25" s="97" t="s">
        <v>17</v>
      </c>
      <c r="D25" s="98">
        <v>162.60000000000002</v>
      </c>
      <c r="E25" s="98">
        <f>E26+E27+E28</f>
        <v>28.16</v>
      </c>
    </row>
    <row r="26" spans="1:5" ht="12.75">
      <c r="A26" s="7"/>
      <c r="B26" s="8" t="s">
        <v>104</v>
      </c>
      <c r="C26" s="9" t="s">
        <v>161</v>
      </c>
      <c r="D26" s="10">
        <v>0</v>
      </c>
      <c r="E26" s="10">
        <v>0</v>
      </c>
    </row>
    <row r="27" spans="1:5" ht="12.75">
      <c r="A27" s="23"/>
      <c r="B27" s="24" t="s">
        <v>105</v>
      </c>
      <c r="C27" s="9" t="s">
        <v>18</v>
      </c>
      <c r="D27" s="10">
        <v>0</v>
      </c>
      <c r="E27" s="10">
        <v>0</v>
      </c>
    </row>
    <row r="28" spans="1:5" ht="13.5" thickBot="1">
      <c r="A28" s="11"/>
      <c r="B28" s="13" t="s">
        <v>106</v>
      </c>
      <c r="C28" s="14" t="s">
        <v>19</v>
      </c>
      <c r="D28" s="15">
        <v>162.60000000000002</v>
      </c>
      <c r="E28" s="15">
        <v>28.16</v>
      </c>
    </row>
    <row r="29" spans="1:5" ht="38.25" thickBot="1">
      <c r="A29" s="88" t="s">
        <v>119</v>
      </c>
      <c r="B29" s="100"/>
      <c r="C29" s="101" t="s">
        <v>20</v>
      </c>
      <c r="D29" s="103">
        <v>42874.2</v>
      </c>
      <c r="E29" s="103">
        <f>E19+E20-E25</f>
        <v>276578.8800000001</v>
      </c>
    </row>
    <row r="30" spans="1:5" ht="18.75">
      <c r="A30" s="95" t="s">
        <v>120</v>
      </c>
      <c r="B30" s="96"/>
      <c r="C30" s="104" t="s">
        <v>21</v>
      </c>
      <c r="D30" s="94">
        <v>4871.17</v>
      </c>
      <c r="E30" s="94">
        <f>E31+E36+E38+E40+E41</f>
        <v>3954.77</v>
      </c>
    </row>
    <row r="31" spans="1:5" ht="12.75">
      <c r="A31" s="21"/>
      <c r="B31" s="22" t="s">
        <v>104</v>
      </c>
      <c r="C31" s="9" t="s">
        <v>115</v>
      </c>
      <c r="D31" s="10">
        <v>0</v>
      </c>
      <c r="E31" s="10">
        <v>0</v>
      </c>
    </row>
    <row r="32" spans="1:5" ht="12.75">
      <c r="A32" s="21"/>
      <c r="B32" s="63" t="s">
        <v>132</v>
      </c>
      <c r="C32" s="9" t="s">
        <v>168</v>
      </c>
      <c r="D32" s="10">
        <v>0</v>
      </c>
      <c r="E32" s="10">
        <v>0</v>
      </c>
    </row>
    <row r="33" spans="1:5" ht="12.75">
      <c r="A33" s="21"/>
      <c r="B33" s="63"/>
      <c r="C33" s="9" t="s">
        <v>167</v>
      </c>
      <c r="D33" s="10">
        <v>0</v>
      </c>
      <c r="E33" s="10">
        <v>0</v>
      </c>
    </row>
    <row r="34" spans="1:5" ht="12.75">
      <c r="A34" s="21"/>
      <c r="B34" s="63" t="s">
        <v>133</v>
      </c>
      <c r="C34" s="9" t="s">
        <v>169</v>
      </c>
      <c r="D34" s="10">
        <v>0</v>
      </c>
      <c r="E34" s="10">
        <v>0</v>
      </c>
    </row>
    <row r="35" spans="1:5" ht="12.75">
      <c r="A35" s="21"/>
      <c r="B35" s="63"/>
      <c r="C35" s="9" t="s">
        <v>167</v>
      </c>
      <c r="D35" s="10">
        <v>0</v>
      </c>
      <c r="E35" s="10">
        <v>0</v>
      </c>
    </row>
    <row r="36" spans="1:5" ht="12.75">
      <c r="A36" s="7"/>
      <c r="B36" s="8" t="s">
        <v>105</v>
      </c>
      <c r="C36" s="9" t="s">
        <v>116</v>
      </c>
      <c r="D36" s="10">
        <v>4871.17</v>
      </c>
      <c r="E36" s="10">
        <v>3954.77</v>
      </c>
    </row>
    <row r="37" spans="1:5" ht="12.75">
      <c r="A37" s="23"/>
      <c r="B37" s="24"/>
      <c r="C37" s="9" t="s">
        <v>172</v>
      </c>
      <c r="D37" s="10">
        <v>0</v>
      </c>
      <c r="E37" s="10">
        <v>0</v>
      </c>
    </row>
    <row r="38" spans="1:5" ht="12.75">
      <c r="A38" s="23"/>
      <c r="B38" s="24" t="s">
        <v>106</v>
      </c>
      <c r="C38" s="9" t="s">
        <v>170</v>
      </c>
      <c r="D38" s="10">
        <v>0</v>
      </c>
      <c r="E38" s="10">
        <v>0</v>
      </c>
    </row>
    <row r="39" spans="1:5" ht="12.75">
      <c r="A39" s="23"/>
      <c r="B39" s="24"/>
      <c r="C39" s="9" t="s">
        <v>171</v>
      </c>
      <c r="D39" s="10">
        <v>0</v>
      </c>
      <c r="E39" s="10">
        <v>0</v>
      </c>
    </row>
    <row r="40" spans="1:5" ht="12.75">
      <c r="A40" s="23"/>
      <c r="B40" s="24" t="s">
        <v>107</v>
      </c>
      <c r="C40" s="9" t="s">
        <v>165</v>
      </c>
      <c r="D40" s="10">
        <v>0</v>
      </c>
      <c r="E40" s="10">
        <v>0</v>
      </c>
    </row>
    <row r="41" spans="1:5" ht="13.5" thickBot="1">
      <c r="A41" s="21"/>
      <c r="B41" s="13" t="s">
        <v>109</v>
      </c>
      <c r="C41" s="19" t="s">
        <v>22</v>
      </c>
      <c r="D41" s="20">
        <v>0</v>
      </c>
      <c r="E41" s="20">
        <v>0</v>
      </c>
    </row>
    <row r="42" spans="1:5" ht="18.75">
      <c r="A42" s="95" t="s">
        <v>121</v>
      </c>
      <c r="B42" s="96"/>
      <c r="C42" s="97" t="s">
        <v>23</v>
      </c>
      <c r="D42" s="98">
        <v>164.4</v>
      </c>
      <c r="E42" s="98">
        <f>E43</f>
        <v>335</v>
      </c>
    </row>
    <row r="43" spans="1:5" ht="12.75">
      <c r="A43" s="25"/>
      <c r="B43" s="22" t="s">
        <v>104</v>
      </c>
      <c r="C43" s="9" t="s">
        <v>116</v>
      </c>
      <c r="D43" s="10">
        <v>164.4</v>
      </c>
      <c r="E43" s="10">
        <v>335</v>
      </c>
    </row>
    <row r="44" spans="1:5" ht="12.75">
      <c r="A44" s="7"/>
      <c r="B44" s="8"/>
      <c r="C44" s="9" t="s">
        <v>117</v>
      </c>
      <c r="D44" s="10">
        <v>0</v>
      </c>
      <c r="E44" s="10">
        <v>0</v>
      </c>
    </row>
    <row r="45" spans="1:5" ht="12.75">
      <c r="A45" s="23"/>
      <c r="B45" s="8" t="s">
        <v>105</v>
      </c>
      <c r="C45" s="9" t="s">
        <v>164</v>
      </c>
      <c r="D45" s="10">
        <v>0</v>
      </c>
      <c r="E45" s="10">
        <v>0</v>
      </c>
    </row>
    <row r="46" spans="1:5" ht="12.75">
      <c r="A46" s="23"/>
      <c r="B46" s="24"/>
      <c r="C46" s="9" t="s">
        <v>166</v>
      </c>
      <c r="D46" s="10">
        <v>0</v>
      </c>
      <c r="E46" s="10">
        <v>0</v>
      </c>
    </row>
    <row r="47" spans="1:5" ht="12.75">
      <c r="A47" s="23"/>
      <c r="B47" s="24" t="s">
        <v>106</v>
      </c>
      <c r="C47" s="9" t="s">
        <v>165</v>
      </c>
      <c r="D47" s="10">
        <v>0</v>
      </c>
      <c r="E47" s="10">
        <v>0</v>
      </c>
    </row>
    <row r="48" spans="1:5" ht="13.5" thickBot="1">
      <c r="A48" s="11"/>
      <c r="B48" s="24" t="s">
        <v>107</v>
      </c>
      <c r="C48" s="14" t="s">
        <v>22</v>
      </c>
      <c r="D48" s="15">
        <v>0</v>
      </c>
      <c r="E48" s="15">
        <v>0</v>
      </c>
    </row>
    <row r="49" spans="1:7" ht="19.5" thickBot="1">
      <c r="A49" s="99" t="s">
        <v>104</v>
      </c>
      <c r="B49" s="100"/>
      <c r="C49" s="101" t="s">
        <v>162</v>
      </c>
      <c r="D49" s="102">
        <v>47580.97</v>
      </c>
      <c r="E49" s="102">
        <f>E29+E30-E42</f>
        <v>280198.65000000014</v>
      </c>
      <c r="G49" s="50"/>
    </row>
    <row r="50" spans="1:5" ht="19.5" thickBot="1">
      <c r="A50" s="95" t="s">
        <v>122</v>
      </c>
      <c r="B50" s="96"/>
      <c r="C50" s="105" t="s">
        <v>24</v>
      </c>
      <c r="D50" s="94">
        <v>0</v>
      </c>
      <c r="E50" s="94">
        <v>0</v>
      </c>
    </row>
    <row r="51" spans="1:5" ht="42" customHeight="1" thickBot="1">
      <c r="A51" s="88" t="s">
        <v>123</v>
      </c>
      <c r="B51" s="100"/>
      <c r="C51" s="101" t="s">
        <v>163</v>
      </c>
      <c r="D51" s="102">
        <v>0</v>
      </c>
      <c r="E51" s="102">
        <v>0</v>
      </c>
    </row>
    <row r="52" spans="1:5" ht="19.5" thickBot="1">
      <c r="A52" s="99" t="s">
        <v>124</v>
      </c>
      <c r="B52" s="100"/>
      <c r="C52" s="101" t="s">
        <v>25</v>
      </c>
      <c r="D52" s="102">
        <v>47580.97</v>
      </c>
      <c r="E52" s="102">
        <f>E49-E50</f>
        <v>280198.65000000014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6"/>
  <sheetViews>
    <sheetView showGridLines="0" zoomScale="80" zoomScaleNormal="80" zoomScaleSheetLayoutView="85" zoomScalePageLayoutView="0" workbookViewId="0" topLeftCell="A2">
      <selection activeCell="A4" sqref="A4:F4"/>
    </sheetView>
  </sheetViews>
  <sheetFormatPr defaultColWidth="9.140625" defaultRowHeight="12.75"/>
  <cols>
    <col min="1" max="3" width="2.140625" style="27" customWidth="1"/>
    <col min="4" max="4" width="1.7109375" style="27" customWidth="1"/>
    <col min="5" max="5" width="3.7109375" style="27" customWidth="1"/>
    <col min="6" max="6" width="42.7109375" style="49" customWidth="1"/>
    <col min="7" max="7" width="21.8515625" style="49" bestFit="1" customWidth="1"/>
    <col min="8" max="8" width="21.8515625" style="50" bestFit="1" customWidth="1"/>
    <col min="9" max="11" width="2.140625" style="27" customWidth="1"/>
    <col min="12" max="12" width="1.7109375" style="27" customWidth="1"/>
    <col min="13" max="13" width="3.57421875" style="27" customWidth="1"/>
    <col min="14" max="14" width="44.140625" style="49" customWidth="1"/>
    <col min="15" max="15" width="23.28125" style="49" customWidth="1"/>
    <col min="16" max="16" width="21.8515625" style="50" bestFit="1" customWidth="1"/>
    <col min="17" max="17" width="10.57421875" style="3" bestFit="1" customWidth="1"/>
    <col min="18" max="18" width="13.8515625" style="3" customWidth="1"/>
    <col min="19" max="19" width="11.8515625" style="3" customWidth="1"/>
    <col min="20" max="16384" width="9.140625" style="3" customWidth="1"/>
  </cols>
  <sheetData>
    <row r="1" spans="1:16" ht="16.5" hidden="1" thickBot="1">
      <c r="A1" s="129" t="s">
        <v>0</v>
      </c>
      <c r="B1" s="130"/>
      <c r="C1" s="130"/>
      <c r="D1" s="130"/>
      <c r="E1" s="130"/>
      <c r="F1" s="80" t="s">
        <v>1</v>
      </c>
      <c r="G1" s="29" t="s">
        <v>98</v>
      </c>
      <c r="H1" s="29" t="s">
        <v>188</v>
      </c>
      <c r="I1" s="129" t="s">
        <v>0</v>
      </c>
      <c r="J1" s="130"/>
      <c r="K1" s="130"/>
      <c r="L1" s="130"/>
      <c r="M1" s="130"/>
      <c r="N1" s="80" t="s">
        <v>1</v>
      </c>
      <c r="O1" s="29" t="s">
        <v>98</v>
      </c>
      <c r="P1" s="29" t="s">
        <v>188</v>
      </c>
    </row>
    <row r="2" spans="1:16" ht="4.5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9.5" hidden="1" thickBot="1">
      <c r="A3" s="121" t="s">
        <v>190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</row>
    <row r="4" spans="1:16" ht="18.75" customHeight="1" thickBot="1">
      <c r="A4" s="131" t="s">
        <v>27</v>
      </c>
      <c r="B4" s="131"/>
      <c r="C4" s="131"/>
      <c r="D4" s="131"/>
      <c r="E4" s="131"/>
      <c r="F4" s="131"/>
      <c r="G4" s="124" t="s">
        <v>189</v>
      </c>
      <c r="H4" s="125"/>
      <c r="I4" s="131" t="s">
        <v>73</v>
      </c>
      <c r="J4" s="131"/>
      <c r="K4" s="131"/>
      <c r="L4" s="131"/>
      <c r="M4" s="131"/>
      <c r="N4" s="131"/>
      <c r="O4" s="124" t="s">
        <v>189</v>
      </c>
      <c r="P4" s="125"/>
    </row>
    <row r="5" spans="1:16" ht="18.75" customHeight="1" thickBot="1">
      <c r="A5" s="132" t="s">
        <v>0</v>
      </c>
      <c r="B5" s="133"/>
      <c r="C5" s="134"/>
      <c r="D5" s="134"/>
      <c r="E5" s="134"/>
      <c r="F5" s="89" t="s">
        <v>1</v>
      </c>
      <c r="G5" s="90" t="s">
        <v>192</v>
      </c>
      <c r="H5" s="90" t="s">
        <v>193</v>
      </c>
      <c r="I5" s="132" t="s">
        <v>0</v>
      </c>
      <c r="J5" s="133"/>
      <c r="K5" s="134"/>
      <c r="L5" s="134"/>
      <c r="M5" s="134"/>
      <c r="N5" s="89" t="s">
        <v>1</v>
      </c>
      <c r="O5" s="90" t="s">
        <v>192</v>
      </c>
      <c r="P5" s="90" t="s">
        <v>193</v>
      </c>
    </row>
    <row r="6" spans="1:16" ht="21" customHeight="1">
      <c r="A6" s="85" t="s">
        <v>103</v>
      </c>
      <c r="B6" s="81"/>
      <c r="C6" s="81"/>
      <c r="D6" s="81"/>
      <c r="E6" s="82"/>
      <c r="F6" s="86" t="s">
        <v>28</v>
      </c>
      <c r="G6" s="84">
        <v>1094631.9500000002</v>
      </c>
      <c r="H6" s="84">
        <f>H7+H12+H21+H25</f>
        <v>1071742.0599999998</v>
      </c>
      <c r="I6" s="85" t="s">
        <v>103</v>
      </c>
      <c r="J6" s="81"/>
      <c r="K6" s="81"/>
      <c r="L6" s="81"/>
      <c r="M6" s="82"/>
      <c r="N6" s="83" t="s">
        <v>74</v>
      </c>
      <c r="O6" s="84">
        <v>2084930.4199999995</v>
      </c>
      <c r="P6" s="84">
        <f>P7+P8+P16</f>
        <v>2365129.0700000003</v>
      </c>
    </row>
    <row r="7" spans="1:16" ht="14.25" customHeight="1">
      <c r="A7" s="32"/>
      <c r="B7" s="33" t="s">
        <v>104</v>
      </c>
      <c r="C7" s="33"/>
      <c r="D7" s="33"/>
      <c r="E7" s="33"/>
      <c r="F7" s="34" t="s">
        <v>29</v>
      </c>
      <c r="G7" s="35">
        <v>0</v>
      </c>
      <c r="H7" s="35">
        <f>SUM(H8:H11)</f>
        <v>0</v>
      </c>
      <c r="I7" s="36"/>
      <c r="J7" s="37" t="s">
        <v>104</v>
      </c>
      <c r="K7" s="37"/>
      <c r="L7" s="37"/>
      <c r="M7" s="37"/>
      <c r="N7" s="34" t="s">
        <v>75</v>
      </c>
      <c r="O7" s="38">
        <v>1361419.46</v>
      </c>
      <c r="P7" s="38">
        <v>1361419.46</v>
      </c>
    </row>
    <row r="8" spans="1:17" ht="14.25">
      <c r="A8" s="36"/>
      <c r="B8" s="37"/>
      <c r="C8" s="56" t="s">
        <v>127</v>
      </c>
      <c r="D8" s="37"/>
      <c r="E8" s="37"/>
      <c r="F8" s="55" t="s">
        <v>30</v>
      </c>
      <c r="G8" s="61">
        <v>0</v>
      </c>
      <c r="H8" s="61">
        <v>0</v>
      </c>
      <c r="I8" s="36"/>
      <c r="J8" s="56" t="s">
        <v>105</v>
      </c>
      <c r="K8" s="37"/>
      <c r="L8" s="37"/>
      <c r="M8" s="37"/>
      <c r="N8" s="34" t="s">
        <v>179</v>
      </c>
      <c r="O8" s="62">
        <v>675929.9899999998</v>
      </c>
      <c r="P8" s="62">
        <v>723510.96</v>
      </c>
      <c r="Q8" s="50"/>
    </row>
    <row r="9" spans="1:17" ht="24">
      <c r="A9" s="36"/>
      <c r="B9" s="37"/>
      <c r="C9" s="37" t="s">
        <v>128</v>
      </c>
      <c r="D9" s="37"/>
      <c r="E9" s="37"/>
      <c r="F9" s="39" t="s">
        <v>31</v>
      </c>
      <c r="G9" s="35">
        <v>0</v>
      </c>
      <c r="H9" s="35">
        <v>0</v>
      </c>
      <c r="I9" s="36"/>
      <c r="J9" s="37"/>
      <c r="K9" s="37"/>
      <c r="L9" s="37"/>
      <c r="M9" s="66"/>
      <c r="N9" s="106" t="s">
        <v>180</v>
      </c>
      <c r="O9" s="62">
        <v>0</v>
      </c>
      <c r="P9" s="62">
        <v>0</v>
      </c>
      <c r="Q9" s="50"/>
    </row>
    <row r="10" spans="1:17" ht="28.5">
      <c r="A10" s="36"/>
      <c r="B10" s="37"/>
      <c r="C10" s="37" t="s">
        <v>129</v>
      </c>
      <c r="D10" s="37"/>
      <c r="E10" s="37"/>
      <c r="F10" s="39" t="s">
        <v>32</v>
      </c>
      <c r="G10" s="35">
        <v>0</v>
      </c>
      <c r="H10" s="35">
        <v>0</v>
      </c>
      <c r="I10" s="36"/>
      <c r="J10" s="66" t="s">
        <v>106</v>
      </c>
      <c r="K10" s="37"/>
      <c r="L10" s="37"/>
      <c r="M10" s="37"/>
      <c r="N10" s="34" t="s">
        <v>181</v>
      </c>
      <c r="O10" s="38">
        <v>0</v>
      </c>
      <c r="P10" s="38">
        <v>0</v>
      </c>
      <c r="Q10" s="50"/>
    </row>
    <row r="11" spans="1:16" ht="14.25">
      <c r="A11" s="36"/>
      <c r="B11" s="37"/>
      <c r="C11" s="37" t="s">
        <v>130</v>
      </c>
      <c r="D11" s="37"/>
      <c r="E11" s="37"/>
      <c r="F11" s="39" t="s">
        <v>125</v>
      </c>
      <c r="G11" s="35">
        <v>0</v>
      </c>
      <c r="H11" s="35">
        <v>0</v>
      </c>
      <c r="I11" s="36"/>
      <c r="J11" s="37"/>
      <c r="K11" s="37"/>
      <c r="L11" s="37"/>
      <c r="M11" s="37"/>
      <c r="N11" s="106" t="s">
        <v>183</v>
      </c>
      <c r="O11" s="38">
        <v>0</v>
      </c>
      <c r="P11" s="38">
        <v>0</v>
      </c>
    </row>
    <row r="12" spans="1:16" ht="28.5">
      <c r="A12" s="40"/>
      <c r="B12" s="41" t="s">
        <v>105</v>
      </c>
      <c r="C12" s="41"/>
      <c r="D12" s="41"/>
      <c r="E12" s="41"/>
      <c r="F12" s="34" t="s">
        <v>33</v>
      </c>
      <c r="G12" s="51">
        <v>1094631.9500000002</v>
      </c>
      <c r="H12" s="51">
        <f>H13+H19</f>
        <v>1071742.0599999998</v>
      </c>
      <c r="I12" s="36"/>
      <c r="J12" s="66" t="s">
        <v>107</v>
      </c>
      <c r="K12" s="37"/>
      <c r="L12" s="37"/>
      <c r="M12" s="37"/>
      <c r="N12" s="34" t="s">
        <v>182</v>
      </c>
      <c r="O12" s="62">
        <v>0</v>
      </c>
      <c r="P12" s="62">
        <v>0</v>
      </c>
    </row>
    <row r="13" spans="1:16" ht="14.25">
      <c r="A13" s="36"/>
      <c r="B13" s="37"/>
      <c r="C13" s="37" t="s">
        <v>127</v>
      </c>
      <c r="D13" s="37"/>
      <c r="E13" s="37"/>
      <c r="F13" s="39" t="s">
        <v>34</v>
      </c>
      <c r="G13" s="35">
        <v>1094631.9500000002</v>
      </c>
      <c r="H13" s="35">
        <f>SUM(H14:H18)</f>
        <v>1071742.0599999998</v>
      </c>
      <c r="I13" s="36"/>
      <c r="J13" s="37"/>
      <c r="K13" s="37"/>
      <c r="L13" s="37"/>
      <c r="M13" s="37"/>
      <c r="N13" s="106" t="s">
        <v>184</v>
      </c>
      <c r="O13" s="38">
        <v>0</v>
      </c>
      <c r="P13" s="38">
        <v>0</v>
      </c>
    </row>
    <row r="14" spans="1:18" ht="23.25" customHeight="1">
      <c r="A14" s="36"/>
      <c r="B14" s="37"/>
      <c r="C14" s="37"/>
      <c r="D14" s="37" t="s">
        <v>132</v>
      </c>
      <c r="E14" s="37"/>
      <c r="F14" s="39" t="s">
        <v>126</v>
      </c>
      <c r="G14" s="35">
        <v>64919.91</v>
      </c>
      <c r="H14" s="35">
        <v>64919.91</v>
      </c>
      <c r="I14" s="36"/>
      <c r="J14" s="56"/>
      <c r="K14" s="37"/>
      <c r="L14" s="37"/>
      <c r="M14" s="37"/>
      <c r="N14" s="107" t="s">
        <v>185</v>
      </c>
      <c r="O14" s="62">
        <v>0</v>
      </c>
      <c r="P14" s="62">
        <v>0</v>
      </c>
      <c r="R14" s="50"/>
    </row>
    <row r="15" spans="1:18" ht="25.5">
      <c r="A15" s="36"/>
      <c r="B15" s="37"/>
      <c r="C15" s="37"/>
      <c r="D15" s="56" t="s">
        <v>133</v>
      </c>
      <c r="E15" s="37"/>
      <c r="F15" s="39" t="s">
        <v>173</v>
      </c>
      <c r="G15" s="35">
        <v>970345.8900000001</v>
      </c>
      <c r="H15" s="35">
        <v>923604.69</v>
      </c>
      <c r="I15" s="25"/>
      <c r="J15" s="72" t="s">
        <v>109</v>
      </c>
      <c r="K15" s="67"/>
      <c r="L15" s="67"/>
      <c r="M15" s="67"/>
      <c r="N15" s="71" t="s">
        <v>76</v>
      </c>
      <c r="O15" s="73">
        <v>0</v>
      </c>
      <c r="P15" s="73">
        <v>0</v>
      </c>
      <c r="R15" s="50"/>
    </row>
    <row r="16" spans="1:16" ht="15.75">
      <c r="A16" s="36"/>
      <c r="B16" s="37"/>
      <c r="C16" s="37"/>
      <c r="D16" s="37" t="s">
        <v>135</v>
      </c>
      <c r="E16" s="37"/>
      <c r="F16" s="39" t="s">
        <v>35</v>
      </c>
      <c r="G16" s="35">
        <v>46372.33</v>
      </c>
      <c r="H16" s="116">
        <v>62805.08</v>
      </c>
      <c r="I16" s="68"/>
      <c r="J16" s="37" t="s">
        <v>110</v>
      </c>
      <c r="K16" s="37"/>
      <c r="L16" s="37"/>
      <c r="M16" s="8"/>
      <c r="N16" s="69" t="s">
        <v>77</v>
      </c>
      <c r="O16" s="70">
        <v>47580.97</v>
      </c>
      <c r="P16" s="70">
        <f>rzis!E52</f>
        <v>280198.65000000014</v>
      </c>
    </row>
    <row r="17" spans="1:16" ht="29.25" thickBot="1">
      <c r="A17" s="36"/>
      <c r="B17" s="37"/>
      <c r="C17" s="37"/>
      <c r="D17" s="56" t="s">
        <v>136</v>
      </c>
      <c r="E17" s="56"/>
      <c r="F17" s="55" t="s">
        <v>36</v>
      </c>
      <c r="G17" s="61">
        <v>0</v>
      </c>
      <c r="H17" s="117">
        <v>0</v>
      </c>
      <c r="I17" s="36"/>
      <c r="J17" s="66" t="s">
        <v>111</v>
      </c>
      <c r="K17" s="37"/>
      <c r="L17" s="37"/>
      <c r="M17" s="8"/>
      <c r="N17" s="34" t="s">
        <v>142</v>
      </c>
      <c r="O17" s="35">
        <v>0</v>
      </c>
      <c r="P17" s="35">
        <v>0</v>
      </c>
    </row>
    <row r="18" spans="1:16" ht="24.75" customHeight="1">
      <c r="A18" s="36"/>
      <c r="B18" s="37"/>
      <c r="C18" s="37"/>
      <c r="D18" s="56" t="s">
        <v>137</v>
      </c>
      <c r="E18" s="37"/>
      <c r="F18" s="55" t="s">
        <v>37</v>
      </c>
      <c r="G18" s="35">
        <v>12993.819999999998</v>
      </c>
      <c r="H18" s="116">
        <v>20412.38</v>
      </c>
      <c r="I18" s="85" t="s">
        <v>108</v>
      </c>
      <c r="J18" s="30"/>
      <c r="K18" s="30"/>
      <c r="L18" s="30"/>
      <c r="M18" s="31"/>
      <c r="N18" s="75" t="s">
        <v>78</v>
      </c>
      <c r="O18" s="76">
        <v>54882.04</v>
      </c>
      <c r="P18" s="76">
        <f>P19+P27++P35+P59</f>
        <v>43796.04</v>
      </c>
    </row>
    <row r="19" spans="1:16" ht="14.25">
      <c r="A19" s="36"/>
      <c r="B19" s="37"/>
      <c r="C19" s="37" t="s">
        <v>128</v>
      </c>
      <c r="D19" s="37"/>
      <c r="E19" s="37"/>
      <c r="F19" s="39" t="s">
        <v>38</v>
      </c>
      <c r="G19" s="35">
        <v>0</v>
      </c>
      <c r="H19" s="35">
        <v>0</v>
      </c>
      <c r="I19" s="36"/>
      <c r="J19" s="37" t="s">
        <v>104</v>
      </c>
      <c r="K19" s="37"/>
      <c r="L19" s="37"/>
      <c r="M19" s="8"/>
      <c r="N19" s="34" t="s">
        <v>79</v>
      </c>
      <c r="O19" s="35">
        <v>0</v>
      </c>
      <c r="P19" s="35">
        <v>0</v>
      </c>
    </row>
    <row r="20" spans="1:16" ht="12.75">
      <c r="A20" s="36"/>
      <c r="B20" s="37"/>
      <c r="C20" s="37" t="s">
        <v>129</v>
      </c>
      <c r="D20" s="37"/>
      <c r="E20" s="37"/>
      <c r="F20" s="39" t="s">
        <v>39</v>
      </c>
      <c r="G20" s="35">
        <v>0</v>
      </c>
      <c r="H20" s="35">
        <v>0</v>
      </c>
      <c r="I20" s="36"/>
      <c r="J20" s="37"/>
      <c r="K20" s="56" t="s">
        <v>127</v>
      </c>
      <c r="L20" s="37"/>
      <c r="M20" s="8"/>
      <c r="N20" s="39" t="s">
        <v>80</v>
      </c>
      <c r="O20" s="35">
        <v>0</v>
      </c>
      <c r="P20" s="35">
        <v>0</v>
      </c>
    </row>
    <row r="21" spans="1:16" ht="14.25">
      <c r="A21" s="40"/>
      <c r="B21" s="41" t="s">
        <v>106</v>
      </c>
      <c r="C21" s="41"/>
      <c r="D21" s="41"/>
      <c r="E21" s="41"/>
      <c r="F21" s="34" t="s">
        <v>40</v>
      </c>
      <c r="G21" s="35">
        <v>0</v>
      </c>
      <c r="H21" s="35">
        <v>0</v>
      </c>
      <c r="I21" s="36"/>
      <c r="J21" s="37"/>
      <c r="K21" s="37" t="s">
        <v>128</v>
      </c>
      <c r="L21" s="37"/>
      <c r="M21" s="8"/>
      <c r="N21" s="39" t="s">
        <v>81</v>
      </c>
      <c r="O21" s="35">
        <v>0</v>
      </c>
      <c r="P21" s="35">
        <v>0</v>
      </c>
    </row>
    <row r="22" spans="1:16" ht="12.75">
      <c r="A22" s="36"/>
      <c r="B22" s="37"/>
      <c r="C22" s="37" t="s">
        <v>127</v>
      </c>
      <c r="D22" s="37"/>
      <c r="E22" s="37"/>
      <c r="F22" s="39" t="s">
        <v>41</v>
      </c>
      <c r="G22" s="35">
        <v>0</v>
      </c>
      <c r="H22" s="35">
        <v>0</v>
      </c>
      <c r="I22" s="36"/>
      <c r="J22" s="37"/>
      <c r="K22" s="37"/>
      <c r="L22" s="37"/>
      <c r="M22" s="8"/>
      <c r="N22" s="57" t="s">
        <v>143</v>
      </c>
      <c r="O22" s="35">
        <v>0</v>
      </c>
      <c r="P22" s="35">
        <v>0</v>
      </c>
    </row>
    <row r="23" spans="1:16" ht="25.5">
      <c r="A23" s="36"/>
      <c r="B23" s="37"/>
      <c r="C23" s="37" t="s">
        <v>128</v>
      </c>
      <c r="D23" s="37"/>
      <c r="E23" s="37"/>
      <c r="F23" s="39" t="s">
        <v>174</v>
      </c>
      <c r="G23" s="35"/>
      <c r="H23" s="35"/>
      <c r="I23" s="36"/>
      <c r="J23" s="37"/>
      <c r="K23" s="37"/>
      <c r="L23" s="37"/>
      <c r="M23" s="8"/>
      <c r="N23" s="77" t="s">
        <v>144</v>
      </c>
      <c r="O23" s="61">
        <v>0</v>
      </c>
      <c r="P23" s="61">
        <v>0</v>
      </c>
    </row>
    <row r="24" spans="1:16" ht="12.75">
      <c r="A24" s="36"/>
      <c r="B24" s="37"/>
      <c r="C24" s="37" t="s">
        <v>129</v>
      </c>
      <c r="D24" s="37"/>
      <c r="E24" s="37"/>
      <c r="F24" s="39" t="s">
        <v>42</v>
      </c>
      <c r="G24" s="35">
        <v>0</v>
      </c>
      <c r="H24" s="35">
        <v>0</v>
      </c>
      <c r="I24" s="36"/>
      <c r="J24" s="37"/>
      <c r="K24" s="37" t="s">
        <v>129</v>
      </c>
      <c r="L24" s="37"/>
      <c r="M24" s="8"/>
      <c r="N24" s="39" t="s">
        <v>82</v>
      </c>
      <c r="O24" s="35">
        <v>0</v>
      </c>
      <c r="P24" s="35">
        <v>0</v>
      </c>
    </row>
    <row r="25" spans="1:16" ht="14.25">
      <c r="A25" s="40"/>
      <c r="B25" s="41" t="s">
        <v>107</v>
      </c>
      <c r="C25" s="41"/>
      <c r="D25" s="41"/>
      <c r="E25" s="41"/>
      <c r="F25" s="34" t="s">
        <v>43</v>
      </c>
      <c r="G25" s="35">
        <v>0</v>
      </c>
      <c r="H25" s="35">
        <v>0</v>
      </c>
      <c r="I25" s="36"/>
      <c r="J25" s="37"/>
      <c r="K25" s="37"/>
      <c r="L25" s="37"/>
      <c r="M25" s="8"/>
      <c r="N25" s="57" t="s">
        <v>145</v>
      </c>
      <c r="O25" s="35">
        <v>0</v>
      </c>
      <c r="P25" s="35">
        <v>0</v>
      </c>
    </row>
    <row r="26" spans="1:16" ht="12.75">
      <c r="A26" s="36"/>
      <c r="B26" s="37"/>
      <c r="C26" s="37" t="s">
        <v>127</v>
      </c>
      <c r="D26" s="37"/>
      <c r="E26" s="37"/>
      <c r="F26" s="39" t="s">
        <v>44</v>
      </c>
      <c r="G26" s="35">
        <v>0</v>
      </c>
      <c r="H26" s="35">
        <v>0</v>
      </c>
      <c r="I26" s="36"/>
      <c r="J26" s="37"/>
      <c r="K26" s="37"/>
      <c r="L26" s="37"/>
      <c r="M26" s="8"/>
      <c r="N26" s="57" t="s">
        <v>146</v>
      </c>
      <c r="O26" s="35">
        <v>0</v>
      </c>
      <c r="P26" s="35">
        <v>0</v>
      </c>
    </row>
    <row r="27" spans="1:16" ht="14.25">
      <c r="A27" s="36"/>
      <c r="B27" s="37"/>
      <c r="C27" s="37" t="s">
        <v>128</v>
      </c>
      <c r="D27" s="37"/>
      <c r="E27" s="37"/>
      <c r="F27" s="39" t="s">
        <v>29</v>
      </c>
      <c r="G27" s="35">
        <v>0</v>
      </c>
      <c r="H27" s="35">
        <v>0</v>
      </c>
      <c r="I27" s="36"/>
      <c r="J27" s="37" t="s">
        <v>105</v>
      </c>
      <c r="K27" s="37"/>
      <c r="L27" s="37"/>
      <c r="M27" s="8"/>
      <c r="N27" s="34" t="s">
        <v>83</v>
      </c>
      <c r="O27" s="38">
        <v>0</v>
      </c>
      <c r="P27" s="38">
        <f>P29+P28</f>
        <v>0</v>
      </c>
    </row>
    <row r="28" spans="1:16" ht="12.75">
      <c r="A28" s="36"/>
      <c r="B28" s="37"/>
      <c r="C28" s="37" t="s">
        <v>129</v>
      </c>
      <c r="D28" s="37"/>
      <c r="E28" s="37"/>
      <c r="F28" s="39" t="s">
        <v>45</v>
      </c>
      <c r="G28" s="35">
        <v>0</v>
      </c>
      <c r="H28" s="35">
        <v>0</v>
      </c>
      <c r="I28" s="36"/>
      <c r="J28" s="37"/>
      <c r="K28" s="37" t="s">
        <v>127</v>
      </c>
      <c r="L28" s="37"/>
      <c r="M28" s="8"/>
      <c r="N28" s="39" t="s">
        <v>84</v>
      </c>
      <c r="O28" s="35">
        <v>0</v>
      </c>
      <c r="P28" s="35">
        <v>0</v>
      </c>
    </row>
    <row r="29" spans="1:16" ht="25.5">
      <c r="A29" s="78"/>
      <c r="B29" s="56"/>
      <c r="C29" s="56"/>
      <c r="D29" s="79" t="s">
        <v>132</v>
      </c>
      <c r="E29" s="79"/>
      <c r="F29" s="55" t="s">
        <v>46</v>
      </c>
      <c r="G29" s="61">
        <v>0</v>
      </c>
      <c r="H29" s="61">
        <v>0</v>
      </c>
      <c r="I29" s="36"/>
      <c r="J29" s="37"/>
      <c r="K29" s="66" t="s">
        <v>128</v>
      </c>
      <c r="L29" s="37"/>
      <c r="M29" s="8"/>
      <c r="N29" s="39" t="s">
        <v>186</v>
      </c>
      <c r="O29" s="35">
        <v>0</v>
      </c>
      <c r="P29" s="35">
        <v>0</v>
      </c>
    </row>
    <row r="30" spans="1:16" ht="12.75">
      <c r="A30" s="36"/>
      <c r="B30" s="37"/>
      <c r="C30" s="37"/>
      <c r="D30" s="37"/>
      <c r="E30" s="37"/>
      <c r="F30" s="57" t="s">
        <v>150</v>
      </c>
      <c r="G30" s="35">
        <v>0</v>
      </c>
      <c r="H30" s="35">
        <v>0</v>
      </c>
      <c r="I30" s="36"/>
      <c r="J30" s="37"/>
      <c r="K30" s="37" t="s">
        <v>129</v>
      </c>
      <c r="L30" s="37"/>
      <c r="M30" s="8"/>
      <c r="N30" s="39" t="s">
        <v>85</v>
      </c>
      <c r="O30" s="35">
        <v>0</v>
      </c>
      <c r="P30" s="35">
        <f>P31</f>
        <v>0</v>
      </c>
    </row>
    <row r="31" spans="1:16" ht="12.75">
      <c r="A31" s="36"/>
      <c r="B31" s="37"/>
      <c r="C31" s="37"/>
      <c r="D31" s="37"/>
      <c r="E31" s="37"/>
      <c r="F31" s="57" t="s">
        <v>151</v>
      </c>
      <c r="G31" s="35">
        <v>0</v>
      </c>
      <c r="H31" s="35">
        <v>0</v>
      </c>
      <c r="I31" s="36"/>
      <c r="J31" s="37"/>
      <c r="K31" s="37"/>
      <c r="L31" s="37" t="s">
        <v>132</v>
      </c>
      <c r="M31" s="8"/>
      <c r="N31" s="39" t="s">
        <v>86</v>
      </c>
      <c r="O31" s="35">
        <v>0</v>
      </c>
      <c r="P31" s="35">
        <v>0</v>
      </c>
    </row>
    <row r="32" spans="1:16" ht="12.75">
      <c r="A32" s="36"/>
      <c r="B32" s="37"/>
      <c r="C32" s="37"/>
      <c r="D32" s="37"/>
      <c r="E32" s="37"/>
      <c r="F32" s="57" t="s">
        <v>152</v>
      </c>
      <c r="G32" s="35">
        <v>0</v>
      </c>
      <c r="H32" s="35">
        <v>0</v>
      </c>
      <c r="I32" s="36"/>
      <c r="J32" s="37"/>
      <c r="K32" s="37"/>
      <c r="L32" s="37" t="s">
        <v>133</v>
      </c>
      <c r="M32" s="8"/>
      <c r="N32" s="39" t="s">
        <v>87</v>
      </c>
      <c r="O32" s="35">
        <v>0</v>
      </c>
      <c r="P32" s="35">
        <v>0</v>
      </c>
    </row>
    <row r="33" spans="1:16" ht="12.75">
      <c r="A33" s="36"/>
      <c r="B33" s="37"/>
      <c r="C33" s="37"/>
      <c r="D33" s="37"/>
      <c r="E33" s="37"/>
      <c r="F33" s="57" t="s">
        <v>153</v>
      </c>
      <c r="G33" s="35">
        <v>0</v>
      </c>
      <c r="H33" s="35">
        <v>0</v>
      </c>
      <c r="I33" s="36"/>
      <c r="J33" s="37"/>
      <c r="K33" s="37"/>
      <c r="L33" s="37" t="s">
        <v>135</v>
      </c>
      <c r="M33" s="8"/>
      <c r="N33" s="39" t="s">
        <v>88</v>
      </c>
      <c r="O33" s="35">
        <v>0</v>
      </c>
      <c r="P33" s="35">
        <v>0</v>
      </c>
    </row>
    <row r="34" spans="1:16" ht="25.5">
      <c r="A34" s="36"/>
      <c r="B34" s="37"/>
      <c r="C34" s="37"/>
      <c r="D34" s="37" t="s">
        <v>133</v>
      </c>
      <c r="E34" s="37"/>
      <c r="F34" s="57" t="s">
        <v>175</v>
      </c>
      <c r="G34" s="35">
        <v>0</v>
      </c>
      <c r="H34" s="35">
        <v>0</v>
      </c>
      <c r="I34" s="36"/>
      <c r="J34" s="37"/>
      <c r="K34" s="37"/>
      <c r="L34" s="56" t="s">
        <v>136</v>
      </c>
      <c r="M34" s="8"/>
      <c r="N34" s="55" t="s">
        <v>62</v>
      </c>
      <c r="O34" s="61">
        <v>0</v>
      </c>
      <c r="P34" s="61">
        <v>0</v>
      </c>
    </row>
    <row r="35" spans="1:16" ht="14.25">
      <c r="A35" s="36"/>
      <c r="B35" s="37"/>
      <c r="C35" s="37"/>
      <c r="D35" s="37"/>
      <c r="E35" s="37"/>
      <c r="F35" s="57" t="s">
        <v>150</v>
      </c>
      <c r="G35" s="35">
        <v>0</v>
      </c>
      <c r="H35" s="35">
        <v>0</v>
      </c>
      <c r="I35" s="36"/>
      <c r="J35" s="37" t="s">
        <v>106</v>
      </c>
      <c r="K35" s="37"/>
      <c r="L35" s="37"/>
      <c r="M35" s="8"/>
      <c r="N35" s="34" t="s">
        <v>89</v>
      </c>
      <c r="O35" s="38">
        <v>43603.12</v>
      </c>
      <c r="P35" s="38">
        <f>P36+P41+P46+P58</f>
        <v>34332.96</v>
      </c>
    </row>
    <row r="36" spans="1:16" ht="12.75">
      <c r="A36" s="36"/>
      <c r="B36" s="37"/>
      <c r="C36" s="37"/>
      <c r="D36" s="37"/>
      <c r="E36" s="37"/>
      <c r="F36" s="57" t="s">
        <v>151</v>
      </c>
      <c r="G36" s="35">
        <v>0</v>
      </c>
      <c r="H36" s="35">
        <v>0</v>
      </c>
      <c r="I36" s="36"/>
      <c r="J36" s="37"/>
      <c r="K36" s="37" t="s">
        <v>127</v>
      </c>
      <c r="L36" s="37"/>
      <c r="M36" s="8"/>
      <c r="N36" s="39" t="s">
        <v>84</v>
      </c>
      <c r="O36" s="35">
        <v>0</v>
      </c>
      <c r="P36" s="35">
        <v>0</v>
      </c>
    </row>
    <row r="37" spans="1:16" ht="12.75">
      <c r="A37" s="36"/>
      <c r="B37" s="37"/>
      <c r="C37" s="37"/>
      <c r="D37" s="37"/>
      <c r="E37" s="37"/>
      <c r="F37" s="57" t="s">
        <v>152</v>
      </c>
      <c r="G37" s="35">
        <v>0</v>
      </c>
      <c r="H37" s="35">
        <v>0</v>
      </c>
      <c r="I37" s="36"/>
      <c r="J37" s="37"/>
      <c r="K37" s="37"/>
      <c r="L37" s="37" t="s">
        <v>132</v>
      </c>
      <c r="M37" s="8"/>
      <c r="N37" s="39" t="s">
        <v>90</v>
      </c>
      <c r="O37" s="35">
        <v>0</v>
      </c>
      <c r="P37" s="35">
        <v>0</v>
      </c>
    </row>
    <row r="38" spans="1:16" ht="12.75">
      <c r="A38" s="36"/>
      <c r="B38" s="37"/>
      <c r="C38" s="37"/>
      <c r="D38" s="37"/>
      <c r="E38" s="37"/>
      <c r="F38" s="57" t="s">
        <v>153</v>
      </c>
      <c r="G38" s="35">
        <v>0</v>
      </c>
      <c r="H38" s="35">
        <v>0</v>
      </c>
      <c r="I38" s="36"/>
      <c r="J38" s="37"/>
      <c r="K38" s="37"/>
      <c r="L38" s="37"/>
      <c r="M38" s="8"/>
      <c r="N38" s="57" t="s">
        <v>148</v>
      </c>
      <c r="O38" s="35">
        <v>0</v>
      </c>
      <c r="P38" s="35">
        <v>0</v>
      </c>
    </row>
    <row r="39" spans="1:16" ht="12.75">
      <c r="A39" s="36"/>
      <c r="B39" s="37"/>
      <c r="C39" s="37"/>
      <c r="D39" s="37" t="s">
        <v>135</v>
      </c>
      <c r="E39" s="37"/>
      <c r="F39" s="39" t="s">
        <v>47</v>
      </c>
      <c r="G39" s="35">
        <v>0</v>
      </c>
      <c r="H39" s="35">
        <v>0</v>
      </c>
      <c r="I39" s="36"/>
      <c r="J39" s="37"/>
      <c r="K39" s="37"/>
      <c r="L39" s="37"/>
      <c r="M39" s="8"/>
      <c r="N39" s="57" t="s">
        <v>149</v>
      </c>
      <c r="O39" s="35">
        <v>0</v>
      </c>
      <c r="P39" s="35">
        <v>0</v>
      </c>
    </row>
    <row r="40" spans="1:16" ht="12.75">
      <c r="A40" s="36"/>
      <c r="B40" s="37"/>
      <c r="C40" s="37"/>
      <c r="D40" s="37"/>
      <c r="E40" s="37"/>
      <c r="F40" s="57" t="s">
        <v>150</v>
      </c>
      <c r="G40" s="35">
        <v>0</v>
      </c>
      <c r="H40" s="35">
        <v>0</v>
      </c>
      <c r="I40" s="36"/>
      <c r="J40" s="37"/>
      <c r="K40" s="37"/>
      <c r="L40" s="37" t="s">
        <v>133</v>
      </c>
      <c r="M40" s="8"/>
      <c r="N40" s="39" t="s">
        <v>62</v>
      </c>
      <c r="O40" s="35">
        <v>0</v>
      </c>
      <c r="P40" s="35">
        <v>0</v>
      </c>
    </row>
    <row r="41" spans="1:16" ht="25.5">
      <c r="A41" s="36"/>
      <c r="B41" s="37"/>
      <c r="C41" s="37"/>
      <c r="D41" s="37"/>
      <c r="E41" s="37"/>
      <c r="F41" s="57" t="s">
        <v>151</v>
      </c>
      <c r="G41" s="35">
        <v>0</v>
      </c>
      <c r="H41" s="35">
        <v>0</v>
      </c>
      <c r="I41" s="36"/>
      <c r="J41" s="37"/>
      <c r="K41" s="37" t="s">
        <v>128</v>
      </c>
      <c r="L41" s="37"/>
      <c r="M41" s="8"/>
      <c r="N41" s="39" t="s">
        <v>187</v>
      </c>
      <c r="O41" s="35">
        <v>0</v>
      </c>
      <c r="P41" s="35">
        <v>0</v>
      </c>
    </row>
    <row r="42" spans="1:16" ht="12.75">
      <c r="A42" s="36"/>
      <c r="B42" s="37"/>
      <c r="C42" s="37"/>
      <c r="D42" s="37"/>
      <c r="E42" s="37"/>
      <c r="F42" s="57" t="s">
        <v>152</v>
      </c>
      <c r="G42" s="35">
        <v>0</v>
      </c>
      <c r="H42" s="35">
        <v>0</v>
      </c>
      <c r="I42" s="36"/>
      <c r="J42" s="37"/>
      <c r="K42" s="37"/>
      <c r="L42" s="37" t="s">
        <v>132</v>
      </c>
      <c r="M42" s="8"/>
      <c r="N42" s="39" t="s">
        <v>90</v>
      </c>
      <c r="O42" s="35">
        <v>0</v>
      </c>
      <c r="P42" s="35">
        <v>0</v>
      </c>
    </row>
    <row r="43" spans="1:16" ht="12.75">
      <c r="A43" s="36"/>
      <c r="B43" s="37"/>
      <c r="C43" s="37"/>
      <c r="D43" s="37"/>
      <c r="E43" s="37"/>
      <c r="F43" s="57" t="s">
        <v>153</v>
      </c>
      <c r="G43" s="35">
        <v>0</v>
      </c>
      <c r="H43" s="35">
        <v>0</v>
      </c>
      <c r="I43" s="36"/>
      <c r="J43" s="37"/>
      <c r="K43" s="37"/>
      <c r="L43" s="37"/>
      <c r="M43" s="8"/>
      <c r="N43" s="57" t="s">
        <v>148</v>
      </c>
      <c r="O43" s="35">
        <v>0</v>
      </c>
      <c r="P43" s="35">
        <v>0</v>
      </c>
    </row>
    <row r="44" spans="1:16" ht="12.75">
      <c r="A44" s="36"/>
      <c r="B44" s="37"/>
      <c r="C44" s="37" t="s">
        <v>130</v>
      </c>
      <c r="D44" s="37"/>
      <c r="E44" s="37"/>
      <c r="F44" s="39" t="s">
        <v>48</v>
      </c>
      <c r="G44" s="35">
        <v>0</v>
      </c>
      <c r="H44" s="35">
        <v>0</v>
      </c>
      <c r="I44" s="36"/>
      <c r="J44" s="37"/>
      <c r="K44" s="37"/>
      <c r="L44" s="37"/>
      <c r="M44" s="8"/>
      <c r="N44" s="57" t="s">
        <v>149</v>
      </c>
      <c r="O44" s="35">
        <v>0</v>
      </c>
      <c r="P44" s="35">
        <v>0</v>
      </c>
    </row>
    <row r="45" spans="1:16" ht="28.5" customHeight="1">
      <c r="A45" s="40"/>
      <c r="B45" s="58" t="s">
        <v>109</v>
      </c>
      <c r="C45" s="41"/>
      <c r="D45" s="41"/>
      <c r="E45" s="41"/>
      <c r="F45" s="34" t="s">
        <v>49</v>
      </c>
      <c r="G45" s="35">
        <v>0</v>
      </c>
      <c r="H45" s="51">
        <f>H47</f>
        <v>0</v>
      </c>
      <c r="I45" s="36"/>
      <c r="J45" s="37"/>
      <c r="K45" s="37"/>
      <c r="L45" s="37" t="s">
        <v>133</v>
      </c>
      <c r="M45" s="8"/>
      <c r="N45" s="39" t="s">
        <v>62</v>
      </c>
      <c r="O45" s="35">
        <v>0</v>
      </c>
      <c r="P45" s="35">
        <v>0</v>
      </c>
    </row>
    <row r="46" spans="1:16" ht="26.25" customHeight="1">
      <c r="A46" s="36"/>
      <c r="B46" s="37"/>
      <c r="C46" s="56" t="s">
        <v>127</v>
      </c>
      <c r="D46" s="37"/>
      <c r="E46" s="37"/>
      <c r="F46" s="39" t="s">
        <v>50</v>
      </c>
      <c r="G46" s="61">
        <v>0</v>
      </c>
      <c r="H46" s="61">
        <v>0</v>
      </c>
      <c r="I46" s="36"/>
      <c r="J46" s="37"/>
      <c r="K46" s="56" t="s">
        <v>129</v>
      </c>
      <c r="L46" s="56"/>
      <c r="M46" s="53"/>
      <c r="N46" s="55" t="s">
        <v>91</v>
      </c>
      <c r="O46" s="61">
        <v>29909.74</v>
      </c>
      <c r="P46" s="61">
        <f>P50+P47+P48+P49+P53+P54+P55+P56+P57</f>
        <v>14972.97</v>
      </c>
    </row>
    <row r="47" spans="1:16" ht="13.5" thickBot="1">
      <c r="A47" s="42"/>
      <c r="B47" s="43"/>
      <c r="C47" s="43" t="s">
        <v>128</v>
      </c>
      <c r="D47" s="43"/>
      <c r="E47" s="43"/>
      <c r="F47" s="45" t="s">
        <v>51</v>
      </c>
      <c r="G47" s="46">
        <v>0</v>
      </c>
      <c r="H47" s="46">
        <v>0</v>
      </c>
      <c r="I47" s="36"/>
      <c r="J47" s="37"/>
      <c r="K47" s="37"/>
      <c r="L47" s="56" t="s">
        <v>132</v>
      </c>
      <c r="M47" s="8"/>
      <c r="N47" s="55" t="s">
        <v>86</v>
      </c>
      <c r="O47" s="61">
        <v>0</v>
      </c>
      <c r="P47" s="61">
        <v>0</v>
      </c>
    </row>
    <row r="48" spans="1:16" ht="20.25" customHeight="1">
      <c r="A48" s="74" t="s">
        <v>108</v>
      </c>
      <c r="B48" s="81"/>
      <c r="C48" s="81"/>
      <c r="D48" s="81"/>
      <c r="E48" s="82"/>
      <c r="F48" s="83" t="s">
        <v>52</v>
      </c>
      <c r="G48" s="84">
        <v>1045180.5100000001</v>
      </c>
      <c r="H48" s="84">
        <f>H49+H55+H73+H90</f>
        <v>1337183.0499999998</v>
      </c>
      <c r="I48" s="36"/>
      <c r="J48" s="37"/>
      <c r="K48" s="37"/>
      <c r="L48" s="56" t="s">
        <v>133</v>
      </c>
      <c r="M48" s="8"/>
      <c r="N48" s="55" t="s">
        <v>87</v>
      </c>
      <c r="O48" s="61">
        <v>0</v>
      </c>
      <c r="P48" s="61">
        <v>0</v>
      </c>
    </row>
    <row r="49" spans="1:16" ht="14.25">
      <c r="A49" s="40"/>
      <c r="B49" s="41" t="s">
        <v>104</v>
      </c>
      <c r="C49" s="41"/>
      <c r="D49" s="41"/>
      <c r="E49" s="41"/>
      <c r="F49" s="34" t="s">
        <v>53</v>
      </c>
      <c r="G49" s="38">
        <v>0</v>
      </c>
      <c r="H49" s="38">
        <v>0</v>
      </c>
      <c r="I49" s="36"/>
      <c r="J49" s="37"/>
      <c r="K49" s="37"/>
      <c r="L49" s="37" t="s">
        <v>135</v>
      </c>
      <c r="M49" s="8"/>
      <c r="N49" s="39" t="s">
        <v>88</v>
      </c>
      <c r="O49" s="35">
        <v>0</v>
      </c>
      <c r="P49" s="35">
        <v>0</v>
      </c>
    </row>
    <row r="50" spans="1:16" ht="12.75">
      <c r="A50" s="36"/>
      <c r="B50" s="37"/>
      <c r="C50" s="37" t="s">
        <v>127</v>
      </c>
      <c r="D50" s="37"/>
      <c r="E50" s="37"/>
      <c r="F50" s="39" t="s">
        <v>54</v>
      </c>
      <c r="G50" s="35">
        <v>0</v>
      </c>
      <c r="H50" s="35">
        <v>0</v>
      </c>
      <c r="I50" s="36"/>
      <c r="J50" s="37"/>
      <c r="K50" s="37"/>
      <c r="L50" s="37" t="s">
        <v>136</v>
      </c>
      <c r="M50" s="8"/>
      <c r="N50" s="39" t="s">
        <v>90</v>
      </c>
      <c r="O50" s="35">
        <v>23912.13</v>
      </c>
      <c r="P50" s="116">
        <f>P51</f>
        <v>7945.12</v>
      </c>
    </row>
    <row r="51" spans="1:16" ht="12.75">
      <c r="A51" s="36"/>
      <c r="B51" s="37"/>
      <c r="C51" s="37" t="s">
        <v>128</v>
      </c>
      <c r="D51" s="37"/>
      <c r="E51" s="37"/>
      <c r="F51" s="39" t="s">
        <v>55</v>
      </c>
      <c r="G51" s="35">
        <v>0</v>
      </c>
      <c r="H51" s="35">
        <v>0</v>
      </c>
      <c r="I51" s="36"/>
      <c r="J51" s="37"/>
      <c r="K51" s="37"/>
      <c r="L51" s="37"/>
      <c r="M51" s="8"/>
      <c r="N51" s="57" t="s">
        <v>148</v>
      </c>
      <c r="O51" s="35">
        <v>23912.13</v>
      </c>
      <c r="P51" s="116">
        <v>7945.12</v>
      </c>
    </row>
    <row r="52" spans="1:16" ht="12.75">
      <c r="A52" s="36"/>
      <c r="B52" s="37"/>
      <c r="C52" s="37" t="s">
        <v>129</v>
      </c>
      <c r="D52" s="37"/>
      <c r="E52" s="37"/>
      <c r="F52" s="39" t="s">
        <v>56</v>
      </c>
      <c r="G52" s="35">
        <v>0</v>
      </c>
      <c r="H52" s="35">
        <v>0</v>
      </c>
      <c r="I52" s="36"/>
      <c r="J52" s="37"/>
      <c r="K52" s="37"/>
      <c r="L52" s="37"/>
      <c r="M52" s="8"/>
      <c r="N52" s="57" t="s">
        <v>149</v>
      </c>
      <c r="O52" s="35">
        <v>0</v>
      </c>
      <c r="P52" s="116">
        <v>0</v>
      </c>
    </row>
    <row r="53" spans="1:16" ht="24" customHeight="1">
      <c r="A53" s="36"/>
      <c r="B53" s="56"/>
      <c r="C53" s="56" t="s">
        <v>130</v>
      </c>
      <c r="D53" s="56"/>
      <c r="E53" s="56"/>
      <c r="F53" s="55" t="s">
        <v>57</v>
      </c>
      <c r="G53" s="61">
        <v>0</v>
      </c>
      <c r="H53" s="61">
        <v>0</v>
      </c>
      <c r="I53" s="36"/>
      <c r="J53" s="37"/>
      <c r="K53" s="37"/>
      <c r="L53" s="37" t="s">
        <v>137</v>
      </c>
      <c r="M53" s="8"/>
      <c r="N53" s="39" t="s">
        <v>92</v>
      </c>
      <c r="O53" s="35">
        <v>0</v>
      </c>
      <c r="P53" s="116">
        <v>0</v>
      </c>
    </row>
    <row r="54" spans="1:16" ht="12.75">
      <c r="A54" s="36"/>
      <c r="B54" s="37"/>
      <c r="C54" s="37" t="s">
        <v>131</v>
      </c>
      <c r="D54" s="37"/>
      <c r="E54" s="37"/>
      <c r="F54" s="39" t="s">
        <v>58</v>
      </c>
      <c r="G54" s="35">
        <v>0</v>
      </c>
      <c r="H54" s="35">
        <v>0</v>
      </c>
      <c r="I54" s="36"/>
      <c r="J54" s="37"/>
      <c r="K54" s="37"/>
      <c r="L54" s="37" t="s">
        <v>138</v>
      </c>
      <c r="M54" s="8"/>
      <c r="N54" s="39" t="s">
        <v>93</v>
      </c>
      <c r="O54" s="35">
        <v>0</v>
      </c>
      <c r="P54" s="116">
        <v>0</v>
      </c>
    </row>
    <row r="55" spans="1:16" ht="24.75" customHeight="1">
      <c r="A55" s="40"/>
      <c r="B55" s="41" t="s">
        <v>105</v>
      </c>
      <c r="C55" s="41"/>
      <c r="D55" s="41"/>
      <c r="E55" s="41"/>
      <c r="F55" s="34" t="s">
        <v>59</v>
      </c>
      <c r="G55" s="38">
        <v>187340.64</v>
      </c>
      <c r="H55" s="38">
        <f>H66+H56+H61</f>
        <v>206576.16999999998</v>
      </c>
      <c r="I55" s="36"/>
      <c r="J55" s="37"/>
      <c r="K55" s="37"/>
      <c r="L55" s="37" t="s">
        <v>139</v>
      </c>
      <c r="M55" s="8"/>
      <c r="N55" s="39" t="s">
        <v>147</v>
      </c>
      <c r="O55" s="61">
        <v>4832</v>
      </c>
      <c r="P55" s="117">
        <v>5835</v>
      </c>
    </row>
    <row r="56" spans="1:255" ht="12.75" customHeight="1">
      <c r="A56" s="36"/>
      <c r="B56" s="37"/>
      <c r="C56" s="37" t="s">
        <v>127</v>
      </c>
      <c r="D56" s="37"/>
      <c r="E56" s="37"/>
      <c r="F56" s="39" t="s">
        <v>60</v>
      </c>
      <c r="G56" s="35">
        <v>0</v>
      </c>
      <c r="H56" s="35">
        <v>0</v>
      </c>
      <c r="I56" s="36"/>
      <c r="J56" s="37"/>
      <c r="K56" s="37"/>
      <c r="L56" s="37" t="s">
        <v>140</v>
      </c>
      <c r="M56" s="8"/>
      <c r="N56" s="39" t="s">
        <v>26</v>
      </c>
      <c r="O56" s="35">
        <v>784.91</v>
      </c>
      <c r="P56" s="116">
        <v>0</v>
      </c>
      <c r="R56" s="28"/>
      <c r="U56" s="28"/>
      <c r="X56" s="28"/>
      <c r="AA56" s="28"/>
      <c r="AD56" s="28"/>
      <c r="AG56" s="28"/>
      <c r="AJ56" s="28"/>
      <c r="AM56" s="28"/>
      <c r="AP56" s="28"/>
      <c r="AS56" s="28"/>
      <c r="AV56" s="28"/>
      <c r="AY56" s="28"/>
      <c r="BB56" s="28"/>
      <c r="BE56" s="28"/>
      <c r="BH56" s="28"/>
      <c r="BK56" s="28"/>
      <c r="BN56" s="28"/>
      <c r="BQ56" s="28"/>
      <c r="BT56" s="28"/>
      <c r="BW56" s="28"/>
      <c r="BZ56" s="28"/>
      <c r="CC56" s="28"/>
      <c r="CF56" s="28"/>
      <c r="CI56" s="28"/>
      <c r="CL56" s="28"/>
      <c r="CO56" s="28"/>
      <c r="CR56" s="28"/>
      <c r="CU56" s="28"/>
      <c r="CX56" s="28"/>
      <c r="DA56" s="28"/>
      <c r="DD56" s="28"/>
      <c r="DG56" s="28"/>
      <c r="DJ56" s="28"/>
      <c r="DM56" s="28"/>
      <c r="DP56" s="28"/>
      <c r="DS56" s="28"/>
      <c r="DV56" s="28"/>
      <c r="DY56" s="28"/>
      <c r="EB56" s="28"/>
      <c r="EE56" s="28"/>
      <c r="EH56" s="28"/>
      <c r="EK56" s="28"/>
      <c r="EN56" s="28"/>
      <c r="EQ56" s="28"/>
      <c r="ET56" s="28"/>
      <c r="EW56" s="28"/>
      <c r="EZ56" s="28"/>
      <c r="FC56" s="28"/>
      <c r="FF56" s="28"/>
      <c r="FI56" s="28"/>
      <c r="FL56" s="28"/>
      <c r="FO56" s="28"/>
      <c r="FR56" s="28"/>
      <c r="FU56" s="28"/>
      <c r="FX56" s="28"/>
      <c r="GA56" s="28"/>
      <c r="GD56" s="28"/>
      <c r="GG56" s="28"/>
      <c r="GJ56" s="28"/>
      <c r="GM56" s="28"/>
      <c r="GP56" s="28"/>
      <c r="GS56" s="28"/>
      <c r="GV56" s="28"/>
      <c r="GY56" s="28"/>
      <c r="HB56" s="28"/>
      <c r="HE56" s="28"/>
      <c r="HH56" s="28"/>
      <c r="HK56" s="28"/>
      <c r="HN56" s="28"/>
      <c r="HQ56" s="28"/>
      <c r="HT56" s="28"/>
      <c r="HW56" s="28"/>
      <c r="HZ56" s="28"/>
      <c r="IC56" s="28"/>
      <c r="IF56" s="28"/>
      <c r="II56" s="28"/>
      <c r="IL56" s="28"/>
      <c r="IO56" s="28"/>
      <c r="IR56" s="28"/>
      <c r="IU56" s="28"/>
    </row>
    <row r="57" spans="1:255" ht="12.75" customHeight="1">
      <c r="A57" s="36"/>
      <c r="B57" s="37"/>
      <c r="C57" s="37"/>
      <c r="D57" s="37" t="s">
        <v>132</v>
      </c>
      <c r="E57" s="37"/>
      <c r="F57" s="39" t="s">
        <v>61</v>
      </c>
      <c r="G57" s="35">
        <v>0</v>
      </c>
      <c r="H57" s="35">
        <v>0</v>
      </c>
      <c r="I57" s="36"/>
      <c r="J57" s="37"/>
      <c r="K57" s="37"/>
      <c r="L57" s="37" t="s">
        <v>141</v>
      </c>
      <c r="M57" s="8"/>
      <c r="N57" s="39" t="s">
        <v>62</v>
      </c>
      <c r="O57" s="35">
        <v>380.7</v>
      </c>
      <c r="P57" s="116">
        <v>1192.85</v>
      </c>
      <c r="R57" s="28"/>
      <c r="U57" s="28"/>
      <c r="X57" s="28"/>
      <c r="AA57" s="28"/>
      <c r="AD57" s="28"/>
      <c r="AG57" s="28"/>
      <c r="AJ57" s="28"/>
      <c r="AM57" s="28"/>
      <c r="AP57" s="28"/>
      <c r="AS57" s="28"/>
      <c r="AV57" s="28"/>
      <c r="AY57" s="28"/>
      <c r="BB57" s="28"/>
      <c r="BE57" s="28"/>
      <c r="BH57" s="28"/>
      <c r="BK57" s="28"/>
      <c r="BN57" s="28"/>
      <c r="BQ57" s="28"/>
      <c r="BT57" s="28"/>
      <c r="BW57" s="28"/>
      <c r="BZ57" s="28"/>
      <c r="CC57" s="28"/>
      <c r="CF57" s="28"/>
      <c r="CI57" s="28"/>
      <c r="CL57" s="28"/>
      <c r="CO57" s="28"/>
      <c r="CR57" s="28"/>
      <c r="CU57" s="28"/>
      <c r="CX57" s="28"/>
      <c r="DA57" s="28"/>
      <c r="DD57" s="28"/>
      <c r="DG57" s="28"/>
      <c r="DJ57" s="28"/>
      <c r="DM57" s="28"/>
      <c r="DP57" s="28"/>
      <c r="DS57" s="28"/>
      <c r="DV57" s="28"/>
      <c r="DY57" s="28"/>
      <c r="EB57" s="28"/>
      <c r="EE57" s="28"/>
      <c r="EH57" s="28"/>
      <c r="EK57" s="28"/>
      <c r="EN57" s="28"/>
      <c r="EQ57" s="28"/>
      <c r="ET57" s="28"/>
      <c r="EW57" s="28"/>
      <c r="EZ57" s="28"/>
      <c r="FC57" s="28"/>
      <c r="FF57" s="28"/>
      <c r="FI57" s="28"/>
      <c r="FL57" s="28"/>
      <c r="FO57" s="28"/>
      <c r="FR57" s="28"/>
      <c r="FU57" s="28"/>
      <c r="FX57" s="28"/>
      <c r="GA57" s="28"/>
      <c r="GD57" s="28"/>
      <c r="GG57" s="28"/>
      <c r="GJ57" s="28"/>
      <c r="GM57" s="28"/>
      <c r="GP57" s="28"/>
      <c r="GS57" s="28"/>
      <c r="GV57" s="28"/>
      <c r="GY57" s="28"/>
      <c r="HB57" s="28"/>
      <c r="HE57" s="28"/>
      <c r="HH57" s="28"/>
      <c r="HK57" s="28"/>
      <c r="HN57" s="28"/>
      <c r="HQ57" s="28"/>
      <c r="HT57" s="28"/>
      <c r="HW57" s="28"/>
      <c r="HZ57" s="28"/>
      <c r="IC57" s="28"/>
      <c r="IF57" s="28"/>
      <c r="II57" s="28"/>
      <c r="IL57" s="28"/>
      <c r="IO57" s="28"/>
      <c r="IR57" s="28"/>
      <c r="IU57" s="28"/>
    </row>
    <row r="58" spans="1:255" ht="12.75" customHeight="1">
      <c r="A58" s="36"/>
      <c r="B58" s="37"/>
      <c r="C58" s="37"/>
      <c r="D58" s="37"/>
      <c r="E58" s="37"/>
      <c r="F58" s="57" t="s">
        <v>148</v>
      </c>
      <c r="G58" s="35">
        <v>0</v>
      </c>
      <c r="H58" s="35">
        <v>0</v>
      </c>
      <c r="I58" s="36"/>
      <c r="J58" s="37"/>
      <c r="K58" s="37" t="s">
        <v>130</v>
      </c>
      <c r="L58" s="37"/>
      <c r="M58" s="8"/>
      <c r="N58" s="39" t="s">
        <v>94</v>
      </c>
      <c r="O58" s="35">
        <v>13693.38</v>
      </c>
      <c r="P58" s="116">
        <v>19359.99</v>
      </c>
      <c r="R58" s="28"/>
      <c r="U58" s="28"/>
      <c r="X58" s="28"/>
      <c r="AA58" s="28"/>
      <c r="AD58" s="28"/>
      <c r="AG58" s="28"/>
      <c r="AJ58" s="28"/>
      <c r="AM58" s="28"/>
      <c r="AP58" s="28"/>
      <c r="AS58" s="28"/>
      <c r="AV58" s="28"/>
      <c r="AY58" s="28"/>
      <c r="BB58" s="28"/>
      <c r="BE58" s="28"/>
      <c r="BH58" s="28"/>
      <c r="BK58" s="28"/>
      <c r="BN58" s="28"/>
      <c r="BQ58" s="28"/>
      <c r="BT58" s="28"/>
      <c r="BW58" s="28"/>
      <c r="BZ58" s="28"/>
      <c r="CC58" s="28"/>
      <c r="CF58" s="28"/>
      <c r="CI58" s="28"/>
      <c r="CL58" s="28"/>
      <c r="CO58" s="28"/>
      <c r="CR58" s="28"/>
      <c r="CU58" s="28"/>
      <c r="CX58" s="28"/>
      <c r="DA58" s="28"/>
      <c r="DD58" s="28"/>
      <c r="DG58" s="28"/>
      <c r="DJ58" s="28"/>
      <c r="DM58" s="28"/>
      <c r="DP58" s="28"/>
      <c r="DS58" s="28"/>
      <c r="DV58" s="28"/>
      <c r="DY58" s="28"/>
      <c r="EB58" s="28"/>
      <c r="EE58" s="28"/>
      <c r="EH58" s="28"/>
      <c r="EK58" s="28"/>
      <c r="EN58" s="28"/>
      <c r="EQ58" s="28"/>
      <c r="ET58" s="28"/>
      <c r="EW58" s="28"/>
      <c r="EZ58" s="28"/>
      <c r="FC58" s="28"/>
      <c r="FF58" s="28"/>
      <c r="FI58" s="28"/>
      <c r="FL58" s="28"/>
      <c r="FO58" s="28"/>
      <c r="FR58" s="28"/>
      <c r="FU58" s="28"/>
      <c r="FX58" s="28"/>
      <c r="GA58" s="28"/>
      <c r="GD58" s="28"/>
      <c r="GG58" s="28"/>
      <c r="GJ58" s="28"/>
      <c r="GM58" s="28"/>
      <c r="GP58" s="28"/>
      <c r="GS58" s="28"/>
      <c r="GV58" s="28"/>
      <c r="GY58" s="28"/>
      <c r="HB58" s="28"/>
      <c r="HE58" s="28"/>
      <c r="HH58" s="28"/>
      <c r="HK58" s="28"/>
      <c r="HN58" s="28"/>
      <c r="HQ58" s="28"/>
      <c r="HT58" s="28"/>
      <c r="HW58" s="28"/>
      <c r="HZ58" s="28"/>
      <c r="IC58" s="28"/>
      <c r="IF58" s="28"/>
      <c r="II58" s="28"/>
      <c r="IL58" s="28"/>
      <c r="IO58" s="28"/>
      <c r="IR58" s="28"/>
      <c r="IU58" s="28"/>
    </row>
    <row r="59" spans="1:255" ht="14.25" customHeight="1">
      <c r="A59" s="36"/>
      <c r="B59" s="37"/>
      <c r="C59" s="37"/>
      <c r="D59" s="37"/>
      <c r="E59" s="37"/>
      <c r="F59" s="57" t="s">
        <v>149</v>
      </c>
      <c r="G59" s="35">
        <v>0</v>
      </c>
      <c r="H59" s="35">
        <v>0</v>
      </c>
      <c r="I59" s="36"/>
      <c r="J59" s="37" t="s">
        <v>107</v>
      </c>
      <c r="K59" s="37"/>
      <c r="L59" s="37"/>
      <c r="M59" s="8"/>
      <c r="N59" s="34" t="s">
        <v>95</v>
      </c>
      <c r="O59" s="38">
        <v>11278.92</v>
      </c>
      <c r="P59" s="38">
        <f>P61</f>
        <v>9463.08</v>
      </c>
      <c r="R59" s="28"/>
      <c r="U59" s="28"/>
      <c r="X59" s="28"/>
      <c r="AA59" s="28"/>
      <c r="AD59" s="28"/>
      <c r="AG59" s="28"/>
      <c r="AJ59" s="28"/>
      <c r="AM59" s="28"/>
      <c r="AP59" s="28"/>
      <c r="AS59" s="28"/>
      <c r="AV59" s="28"/>
      <c r="AY59" s="28"/>
      <c r="BB59" s="28"/>
      <c r="BE59" s="28"/>
      <c r="BH59" s="28"/>
      <c r="BK59" s="28"/>
      <c r="BN59" s="28"/>
      <c r="BQ59" s="28"/>
      <c r="BT59" s="28"/>
      <c r="BW59" s="28"/>
      <c r="BZ59" s="28"/>
      <c r="CC59" s="28"/>
      <c r="CF59" s="28"/>
      <c r="CI59" s="28"/>
      <c r="CL59" s="28"/>
      <c r="CO59" s="28"/>
      <c r="CR59" s="28"/>
      <c r="CU59" s="28"/>
      <c r="CX59" s="28"/>
      <c r="DA59" s="28"/>
      <c r="DD59" s="28"/>
      <c r="DG59" s="28"/>
      <c r="DJ59" s="28"/>
      <c r="DM59" s="28"/>
      <c r="DP59" s="28"/>
      <c r="DS59" s="28"/>
      <c r="DV59" s="28"/>
      <c r="DY59" s="28"/>
      <c r="EB59" s="28"/>
      <c r="EE59" s="28"/>
      <c r="EH59" s="28"/>
      <c r="EK59" s="28"/>
      <c r="EN59" s="28"/>
      <c r="EQ59" s="28"/>
      <c r="ET59" s="28"/>
      <c r="EW59" s="28"/>
      <c r="EZ59" s="28"/>
      <c r="FC59" s="28"/>
      <c r="FF59" s="28"/>
      <c r="FI59" s="28"/>
      <c r="FL59" s="28"/>
      <c r="FO59" s="28"/>
      <c r="FR59" s="28"/>
      <c r="FU59" s="28"/>
      <c r="FX59" s="28"/>
      <c r="GA59" s="28"/>
      <c r="GD59" s="28"/>
      <c r="GG59" s="28"/>
      <c r="GJ59" s="28"/>
      <c r="GM59" s="28"/>
      <c r="GP59" s="28"/>
      <c r="GS59" s="28"/>
      <c r="GV59" s="28"/>
      <c r="GY59" s="28"/>
      <c r="HB59" s="28"/>
      <c r="HE59" s="28"/>
      <c r="HH59" s="28"/>
      <c r="HK59" s="28"/>
      <c r="HN59" s="28"/>
      <c r="HQ59" s="28"/>
      <c r="HT59" s="28"/>
      <c r="HW59" s="28"/>
      <c r="HZ59" s="28"/>
      <c r="IC59" s="28"/>
      <c r="IF59" s="28"/>
      <c r="II59" s="28"/>
      <c r="IL59" s="28"/>
      <c r="IO59" s="28"/>
      <c r="IR59" s="28"/>
      <c r="IU59" s="28"/>
    </row>
    <row r="60" spans="1:16" ht="12.75" customHeight="1">
      <c r="A60" s="36"/>
      <c r="B60" s="37"/>
      <c r="C60" s="37"/>
      <c r="D60" s="37" t="s">
        <v>133</v>
      </c>
      <c r="E60" s="37"/>
      <c r="F60" s="39" t="s">
        <v>62</v>
      </c>
      <c r="G60" s="35">
        <v>0</v>
      </c>
      <c r="H60" s="35">
        <v>0</v>
      </c>
      <c r="I60" s="36"/>
      <c r="J60" s="37"/>
      <c r="K60" s="37" t="s">
        <v>127</v>
      </c>
      <c r="L60" s="37"/>
      <c r="M60" s="8"/>
      <c r="N60" s="39" t="s">
        <v>96</v>
      </c>
      <c r="O60" s="35">
        <v>0</v>
      </c>
      <c r="P60" s="35">
        <v>0</v>
      </c>
    </row>
    <row r="61" spans="1:18" ht="12.75" customHeight="1">
      <c r="A61" s="36"/>
      <c r="B61" s="37"/>
      <c r="C61" s="37" t="s">
        <v>128</v>
      </c>
      <c r="D61" s="37"/>
      <c r="E61" s="37"/>
      <c r="F61" s="39" t="s">
        <v>176</v>
      </c>
      <c r="G61" s="35">
        <v>0</v>
      </c>
      <c r="H61" s="35">
        <v>0</v>
      </c>
      <c r="I61" s="36"/>
      <c r="J61" s="37"/>
      <c r="K61" s="56" t="s">
        <v>128</v>
      </c>
      <c r="L61" s="56"/>
      <c r="M61" s="53"/>
      <c r="N61" s="55" t="s">
        <v>51</v>
      </c>
      <c r="O61" s="61">
        <v>11278.92</v>
      </c>
      <c r="P61" s="61">
        <f>P62+P63</f>
        <v>9463.08</v>
      </c>
      <c r="R61" s="50"/>
    </row>
    <row r="62" spans="1:16" ht="12.75" customHeight="1">
      <c r="A62" s="36"/>
      <c r="B62" s="37"/>
      <c r="C62" s="37"/>
      <c r="D62" s="37" t="s">
        <v>132</v>
      </c>
      <c r="E62" s="37"/>
      <c r="F62" s="39" t="s">
        <v>61</v>
      </c>
      <c r="G62" s="35">
        <v>0</v>
      </c>
      <c r="H62" s="35">
        <v>0</v>
      </c>
      <c r="I62" s="36"/>
      <c r="J62" s="37"/>
      <c r="K62" s="37"/>
      <c r="L62" s="37"/>
      <c r="M62" s="8"/>
      <c r="N62" s="57" t="s">
        <v>145</v>
      </c>
      <c r="O62" s="35">
        <v>9463.08</v>
      </c>
      <c r="P62" s="35">
        <v>7647.24</v>
      </c>
    </row>
    <row r="63" spans="1:16" ht="12.75" customHeight="1">
      <c r="A63" s="36"/>
      <c r="B63" s="37"/>
      <c r="C63" s="37"/>
      <c r="D63" s="37"/>
      <c r="E63" s="37"/>
      <c r="F63" s="57" t="s">
        <v>148</v>
      </c>
      <c r="G63" s="35">
        <v>0</v>
      </c>
      <c r="H63" s="35">
        <v>0</v>
      </c>
      <c r="I63" s="36"/>
      <c r="J63" s="37"/>
      <c r="K63" s="37"/>
      <c r="L63" s="37"/>
      <c r="M63" s="8"/>
      <c r="N63" s="57" t="s">
        <v>146</v>
      </c>
      <c r="O63" s="35">
        <v>1815.84</v>
      </c>
      <c r="P63" s="35">
        <v>1815.84</v>
      </c>
    </row>
    <row r="64" spans="1:16" ht="12.75" customHeight="1">
      <c r="A64" s="36"/>
      <c r="B64" s="37"/>
      <c r="C64" s="37"/>
      <c r="D64" s="37"/>
      <c r="E64" s="37"/>
      <c r="F64" s="57" t="s">
        <v>149</v>
      </c>
      <c r="G64" s="35">
        <v>0</v>
      </c>
      <c r="H64" s="35">
        <v>0</v>
      </c>
      <c r="I64" s="36"/>
      <c r="J64" s="37"/>
      <c r="K64" s="37"/>
      <c r="L64" s="37"/>
      <c r="M64" s="8"/>
      <c r="N64" s="34"/>
      <c r="O64" s="38"/>
      <c r="P64" s="38"/>
    </row>
    <row r="65" spans="1:16" ht="12.75" customHeight="1">
      <c r="A65" s="36"/>
      <c r="B65" s="37"/>
      <c r="C65" s="37"/>
      <c r="D65" s="37" t="s">
        <v>133</v>
      </c>
      <c r="E65" s="37"/>
      <c r="F65" s="39" t="s">
        <v>62</v>
      </c>
      <c r="G65" s="35">
        <v>0</v>
      </c>
      <c r="H65" s="35">
        <v>0</v>
      </c>
      <c r="I65" s="36"/>
      <c r="J65" s="37"/>
      <c r="K65" s="37"/>
      <c r="L65" s="37"/>
      <c r="M65" s="8"/>
      <c r="N65" s="39"/>
      <c r="O65" s="35"/>
      <c r="P65" s="35"/>
    </row>
    <row r="66" spans="1:16" ht="12.75" customHeight="1">
      <c r="A66" s="36"/>
      <c r="B66" s="37"/>
      <c r="C66" s="37" t="s">
        <v>129</v>
      </c>
      <c r="D66" s="37"/>
      <c r="E66" s="37"/>
      <c r="F66" s="39" t="s">
        <v>63</v>
      </c>
      <c r="G66" s="35">
        <v>187340.64</v>
      </c>
      <c r="H66" s="35">
        <f>H67+SUM(H70:H72)</f>
        <v>206576.16999999998</v>
      </c>
      <c r="I66" s="36"/>
      <c r="J66" s="37"/>
      <c r="K66" s="37"/>
      <c r="L66" s="37"/>
      <c r="M66" s="8"/>
      <c r="N66" s="39"/>
      <c r="O66" s="35"/>
      <c r="P66" s="35"/>
    </row>
    <row r="67" spans="1:16" ht="12.75" customHeight="1">
      <c r="A67" s="36"/>
      <c r="B67" s="37"/>
      <c r="C67" s="37"/>
      <c r="D67" s="37" t="s">
        <v>132</v>
      </c>
      <c r="E67" s="37"/>
      <c r="F67" s="39" t="s">
        <v>61</v>
      </c>
      <c r="G67" s="35">
        <v>184267.57</v>
      </c>
      <c r="H67" s="35">
        <f>H68+H69</f>
        <v>202055.83</v>
      </c>
      <c r="I67" s="36"/>
      <c r="J67" s="37"/>
      <c r="K67" s="37"/>
      <c r="L67" s="37"/>
      <c r="M67" s="8"/>
      <c r="N67" s="39"/>
      <c r="O67" s="35"/>
      <c r="P67" s="35"/>
    </row>
    <row r="68" spans="1:18" ht="12.75" customHeight="1">
      <c r="A68" s="36"/>
      <c r="B68" s="37"/>
      <c r="C68" s="37"/>
      <c r="D68" s="37"/>
      <c r="E68" s="37"/>
      <c r="F68" s="57" t="s">
        <v>148</v>
      </c>
      <c r="G68" s="35">
        <v>184267.57</v>
      </c>
      <c r="H68" s="116">
        <v>202055.83</v>
      </c>
      <c r="I68" s="36"/>
      <c r="J68" s="37"/>
      <c r="K68" s="37"/>
      <c r="L68" s="37"/>
      <c r="M68" s="8"/>
      <c r="N68" s="39"/>
      <c r="O68" s="35"/>
      <c r="P68" s="35"/>
      <c r="R68" s="50"/>
    </row>
    <row r="69" spans="1:16" ht="12.75" customHeight="1">
      <c r="A69" s="36"/>
      <c r="B69" s="37"/>
      <c r="C69" s="37"/>
      <c r="D69" s="37"/>
      <c r="E69" s="37"/>
      <c r="F69" s="57" t="s">
        <v>149</v>
      </c>
      <c r="G69" s="35">
        <v>0</v>
      </c>
      <c r="H69" s="116">
        <v>0</v>
      </c>
      <c r="I69" s="36"/>
      <c r="J69" s="37"/>
      <c r="K69" s="37"/>
      <c r="L69" s="37"/>
      <c r="M69" s="8"/>
      <c r="N69" s="39"/>
      <c r="O69" s="35"/>
      <c r="P69" s="35"/>
    </row>
    <row r="70" spans="1:16" ht="12.75" customHeight="1">
      <c r="A70" s="36"/>
      <c r="B70" s="37"/>
      <c r="C70" s="37"/>
      <c r="D70" s="37" t="s">
        <v>133</v>
      </c>
      <c r="E70" s="37"/>
      <c r="F70" s="39" t="s">
        <v>134</v>
      </c>
      <c r="G70" s="61">
        <v>2030.47</v>
      </c>
      <c r="H70" s="117">
        <v>3583.43</v>
      </c>
      <c r="I70" s="36"/>
      <c r="J70" s="37"/>
      <c r="K70" s="37"/>
      <c r="L70" s="37"/>
      <c r="M70" s="8"/>
      <c r="N70" s="39"/>
      <c r="O70" s="35"/>
      <c r="P70" s="35"/>
    </row>
    <row r="71" spans="1:16" ht="12.75" customHeight="1">
      <c r="A71" s="36"/>
      <c r="B71" s="37"/>
      <c r="C71" s="37"/>
      <c r="D71" s="37" t="s">
        <v>135</v>
      </c>
      <c r="E71" s="37"/>
      <c r="F71" s="39" t="s">
        <v>62</v>
      </c>
      <c r="G71" s="35">
        <v>1042.6</v>
      </c>
      <c r="H71" s="116">
        <v>936.91</v>
      </c>
      <c r="I71" s="36"/>
      <c r="J71" s="37"/>
      <c r="K71" s="37"/>
      <c r="L71" s="37"/>
      <c r="M71" s="8"/>
      <c r="N71" s="39"/>
      <c r="O71" s="35"/>
      <c r="P71" s="35"/>
    </row>
    <row r="72" spans="1:16" ht="12.75" customHeight="1">
      <c r="A72" s="36"/>
      <c r="B72" s="37"/>
      <c r="C72" s="37"/>
      <c r="D72" s="37" t="s">
        <v>136</v>
      </c>
      <c r="E72" s="37"/>
      <c r="F72" s="39" t="s">
        <v>64</v>
      </c>
      <c r="G72" s="35">
        <v>0</v>
      </c>
      <c r="H72" s="35">
        <v>0</v>
      </c>
      <c r="I72" s="36"/>
      <c r="J72" s="37"/>
      <c r="K72" s="37"/>
      <c r="L72" s="37"/>
      <c r="M72" s="8"/>
      <c r="N72" s="39"/>
      <c r="O72" s="35"/>
      <c r="P72" s="35"/>
    </row>
    <row r="73" spans="1:16" ht="14.25" customHeight="1">
      <c r="A73" s="40"/>
      <c r="B73" s="41" t="s">
        <v>106</v>
      </c>
      <c r="C73" s="41"/>
      <c r="D73" s="41"/>
      <c r="E73" s="41"/>
      <c r="F73" s="34" t="s">
        <v>65</v>
      </c>
      <c r="G73" s="38">
        <v>856118.3200000001</v>
      </c>
      <c r="H73" s="38">
        <f>H74</f>
        <v>1127638.3599999999</v>
      </c>
      <c r="I73" s="36"/>
      <c r="J73" s="37"/>
      <c r="K73" s="37"/>
      <c r="L73" s="37"/>
      <c r="M73" s="8"/>
      <c r="N73" s="39"/>
      <c r="O73" s="35"/>
      <c r="P73" s="35"/>
    </row>
    <row r="74" spans="1:16" ht="12.75" customHeight="1">
      <c r="A74" s="36"/>
      <c r="B74" s="37"/>
      <c r="C74" s="37" t="s">
        <v>127</v>
      </c>
      <c r="D74" s="37"/>
      <c r="E74" s="37"/>
      <c r="F74" s="39" t="s">
        <v>66</v>
      </c>
      <c r="G74" s="35">
        <v>856118.3200000001</v>
      </c>
      <c r="H74" s="35">
        <f>H85</f>
        <v>1127638.3599999999</v>
      </c>
      <c r="I74" s="36"/>
      <c r="J74" s="37"/>
      <c r="K74" s="37"/>
      <c r="L74" s="37"/>
      <c r="M74" s="8"/>
      <c r="N74" s="39"/>
      <c r="O74" s="35"/>
      <c r="P74" s="35"/>
    </row>
    <row r="75" spans="1:16" ht="12.75" customHeight="1">
      <c r="A75" s="36"/>
      <c r="B75" s="37"/>
      <c r="C75" s="37"/>
      <c r="D75" s="37" t="s">
        <v>132</v>
      </c>
      <c r="E75" s="37"/>
      <c r="F75" s="39" t="s">
        <v>67</v>
      </c>
      <c r="G75" s="35">
        <v>0</v>
      </c>
      <c r="H75" s="35">
        <v>0</v>
      </c>
      <c r="I75" s="36"/>
      <c r="J75" s="37"/>
      <c r="K75" s="37"/>
      <c r="L75" s="37"/>
      <c r="M75" s="8"/>
      <c r="N75" s="39"/>
      <c r="O75" s="35"/>
      <c r="P75" s="35"/>
    </row>
    <row r="76" spans="1:16" ht="12.75" customHeight="1">
      <c r="A76" s="36"/>
      <c r="B76" s="37"/>
      <c r="C76" s="37"/>
      <c r="D76" s="37"/>
      <c r="E76" s="37"/>
      <c r="F76" s="57" t="s">
        <v>150</v>
      </c>
      <c r="G76" s="35">
        <v>0</v>
      </c>
      <c r="H76" s="35">
        <v>0</v>
      </c>
      <c r="I76" s="36"/>
      <c r="J76" s="37"/>
      <c r="K76" s="37"/>
      <c r="L76" s="37"/>
      <c r="M76" s="37"/>
      <c r="N76" s="39"/>
      <c r="O76" s="35"/>
      <c r="P76" s="35"/>
    </row>
    <row r="77" spans="1:16" ht="12.75" customHeight="1">
      <c r="A77" s="36"/>
      <c r="B77" s="37"/>
      <c r="C77" s="37"/>
      <c r="D77" s="37"/>
      <c r="E77" s="37"/>
      <c r="F77" s="57" t="s">
        <v>151</v>
      </c>
      <c r="G77" s="35">
        <v>0</v>
      </c>
      <c r="H77" s="35">
        <v>0</v>
      </c>
      <c r="I77" s="36"/>
      <c r="J77" s="37"/>
      <c r="K77" s="37"/>
      <c r="L77" s="37"/>
      <c r="M77" s="37"/>
      <c r="N77" s="39"/>
      <c r="O77" s="35"/>
      <c r="P77" s="35"/>
    </row>
    <row r="78" spans="1:16" ht="12.75" customHeight="1">
      <c r="A78" s="36"/>
      <c r="B78" s="37"/>
      <c r="C78" s="37"/>
      <c r="D78" s="37"/>
      <c r="E78" s="37"/>
      <c r="F78" s="57" t="s">
        <v>152</v>
      </c>
      <c r="G78" s="35">
        <v>0</v>
      </c>
      <c r="H78" s="35">
        <v>0</v>
      </c>
      <c r="I78" s="36"/>
      <c r="J78" s="37"/>
      <c r="K78" s="37"/>
      <c r="L78" s="37"/>
      <c r="M78" s="37"/>
      <c r="N78" s="39"/>
      <c r="O78" s="35"/>
      <c r="P78" s="35"/>
    </row>
    <row r="79" spans="1:16" ht="12.75" customHeight="1">
      <c r="A79" s="36"/>
      <c r="B79" s="37"/>
      <c r="C79" s="37"/>
      <c r="D79" s="37"/>
      <c r="E79" s="37"/>
      <c r="F79" s="57" t="s">
        <v>154</v>
      </c>
      <c r="G79" s="35">
        <v>0</v>
      </c>
      <c r="H79" s="35">
        <v>0</v>
      </c>
      <c r="I79" s="36"/>
      <c r="J79" s="37"/>
      <c r="K79" s="37"/>
      <c r="L79" s="37"/>
      <c r="M79" s="37"/>
      <c r="N79" s="39"/>
      <c r="O79" s="35"/>
      <c r="P79" s="35"/>
    </row>
    <row r="80" spans="1:16" ht="12.75" customHeight="1">
      <c r="A80" s="36"/>
      <c r="B80" s="37"/>
      <c r="C80" s="37"/>
      <c r="D80" s="37" t="s">
        <v>133</v>
      </c>
      <c r="E80" s="37"/>
      <c r="F80" s="39" t="s">
        <v>68</v>
      </c>
      <c r="G80" s="35">
        <v>0</v>
      </c>
      <c r="H80" s="35">
        <v>0</v>
      </c>
      <c r="I80" s="36"/>
      <c r="J80" s="37"/>
      <c r="K80" s="37"/>
      <c r="L80" s="37"/>
      <c r="M80" s="37"/>
      <c r="N80" s="39"/>
      <c r="O80" s="35"/>
      <c r="P80" s="35"/>
    </row>
    <row r="81" spans="1:16" ht="12.75" customHeight="1">
      <c r="A81" s="36"/>
      <c r="B81" s="37"/>
      <c r="C81" s="37"/>
      <c r="D81" s="37"/>
      <c r="E81" s="37"/>
      <c r="F81" s="57" t="s">
        <v>150</v>
      </c>
      <c r="G81" s="35">
        <v>0</v>
      </c>
      <c r="H81" s="35">
        <v>0</v>
      </c>
      <c r="I81" s="36"/>
      <c r="J81" s="37"/>
      <c r="K81" s="37"/>
      <c r="L81" s="37"/>
      <c r="M81" s="37"/>
      <c r="N81" s="39"/>
      <c r="O81" s="35"/>
      <c r="P81" s="35"/>
    </row>
    <row r="82" spans="1:16" ht="12.75" customHeight="1">
      <c r="A82" s="36"/>
      <c r="B82" s="37"/>
      <c r="C82" s="37"/>
      <c r="D82" s="37"/>
      <c r="E82" s="37"/>
      <c r="F82" s="57" t="s">
        <v>151</v>
      </c>
      <c r="G82" s="35">
        <v>0</v>
      </c>
      <c r="H82" s="35">
        <v>0</v>
      </c>
      <c r="I82" s="36"/>
      <c r="J82" s="37"/>
      <c r="K82" s="37"/>
      <c r="L82" s="37"/>
      <c r="M82" s="37"/>
      <c r="N82" s="39"/>
      <c r="O82" s="35"/>
      <c r="P82" s="35"/>
    </row>
    <row r="83" spans="1:16" ht="12.75" customHeight="1">
      <c r="A83" s="36"/>
      <c r="B83" s="37"/>
      <c r="C83" s="37"/>
      <c r="D83" s="37"/>
      <c r="E83" s="37"/>
      <c r="F83" s="57" t="s">
        <v>152</v>
      </c>
      <c r="G83" s="35">
        <v>0</v>
      </c>
      <c r="H83" s="35">
        <v>0</v>
      </c>
      <c r="I83" s="36"/>
      <c r="J83" s="37"/>
      <c r="K83" s="37"/>
      <c r="L83" s="37"/>
      <c r="M83" s="37"/>
      <c r="N83" s="39"/>
      <c r="O83" s="35"/>
      <c r="P83" s="35"/>
    </row>
    <row r="84" spans="1:16" ht="12.75" customHeight="1">
      <c r="A84" s="36"/>
      <c r="B84" s="37"/>
      <c r="C84" s="37"/>
      <c r="D84" s="37"/>
      <c r="E84" s="37"/>
      <c r="F84" s="57" t="s">
        <v>154</v>
      </c>
      <c r="G84" s="35">
        <v>0</v>
      </c>
      <c r="H84" s="35">
        <v>0</v>
      </c>
      <c r="I84" s="36"/>
      <c r="J84" s="37"/>
      <c r="K84" s="37"/>
      <c r="L84" s="37"/>
      <c r="M84" s="37"/>
      <c r="N84" s="39"/>
      <c r="O84" s="35"/>
      <c r="P84" s="35"/>
    </row>
    <row r="85" spans="1:16" ht="12.75" customHeight="1">
      <c r="A85" s="36"/>
      <c r="B85" s="37"/>
      <c r="C85" s="37"/>
      <c r="D85" s="37" t="s">
        <v>135</v>
      </c>
      <c r="E85" s="37"/>
      <c r="F85" s="39" t="s">
        <v>69</v>
      </c>
      <c r="G85" s="35">
        <v>856118.3200000001</v>
      </c>
      <c r="H85" s="35">
        <f>H86+H87+H88</f>
        <v>1127638.3599999999</v>
      </c>
      <c r="I85" s="36"/>
      <c r="J85" s="37"/>
      <c r="K85" s="37"/>
      <c r="L85" s="37"/>
      <c r="M85" s="37"/>
      <c r="N85" s="39"/>
      <c r="O85" s="35"/>
      <c r="P85" s="35"/>
    </row>
    <row r="86" spans="1:16" ht="12.75" customHeight="1">
      <c r="A86" s="36"/>
      <c r="B86" s="37"/>
      <c r="C86" s="37"/>
      <c r="D86" s="37"/>
      <c r="E86" s="37"/>
      <c r="F86" s="57" t="s">
        <v>155</v>
      </c>
      <c r="G86" s="35">
        <v>156118.32</v>
      </c>
      <c r="H86" s="116">
        <v>227638.36</v>
      </c>
      <c r="I86" s="36"/>
      <c r="J86" s="37"/>
      <c r="K86" s="37"/>
      <c r="L86" s="37"/>
      <c r="M86" s="37"/>
      <c r="N86" s="114"/>
      <c r="O86" s="35"/>
      <c r="P86" s="35"/>
    </row>
    <row r="87" spans="1:16" ht="12.75" customHeight="1">
      <c r="A87" s="36"/>
      <c r="B87" s="37"/>
      <c r="C87" s="37"/>
      <c r="D87" s="37"/>
      <c r="E87" s="37"/>
      <c r="F87" s="57" t="s">
        <v>156</v>
      </c>
      <c r="G87" s="35">
        <v>700000</v>
      </c>
      <c r="H87" s="116">
        <v>900000</v>
      </c>
      <c r="I87" s="36"/>
      <c r="J87" s="37"/>
      <c r="K87" s="37"/>
      <c r="L87" s="37"/>
      <c r="M87" s="37"/>
      <c r="N87" s="114"/>
      <c r="O87" s="35"/>
      <c r="P87" s="35"/>
    </row>
    <row r="88" spans="1:16" ht="12.75" customHeight="1">
      <c r="A88" s="36"/>
      <c r="B88" s="37"/>
      <c r="C88" s="37"/>
      <c r="D88" s="37"/>
      <c r="E88" s="37"/>
      <c r="F88" s="57" t="s">
        <v>157</v>
      </c>
      <c r="G88" s="35">
        <v>0</v>
      </c>
      <c r="H88" s="35">
        <v>0</v>
      </c>
      <c r="I88" s="36"/>
      <c r="J88" s="37"/>
      <c r="K88" s="37"/>
      <c r="L88" s="37"/>
      <c r="M88" s="37"/>
      <c r="N88" s="39"/>
      <c r="O88" s="35"/>
      <c r="P88" s="35"/>
    </row>
    <row r="89" spans="1:16" ht="12.75" customHeight="1">
      <c r="A89" s="36"/>
      <c r="B89" s="37"/>
      <c r="C89" s="37" t="s">
        <v>128</v>
      </c>
      <c r="D89" s="37"/>
      <c r="E89" s="37"/>
      <c r="F89" s="39" t="s">
        <v>70</v>
      </c>
      <c r="G89" s="35">
        <v>0</v>
      </c>
      <c r="H89" s="35">
        <v>0</v>
      </c>
      <c r="I89" s="36"/>
      <c r="J89" s="37"/>
      <c r="K89" s="37"/>
      <c r="L89" s="37"/>
      <c r="M89" s="37"/>
      <c r="N89" s="39"/>
      <c r="O89" s="35"/>
      <c r="P89" s="35"/>
    </row>
    <row r="90" spans="1:16" ht="29.25" thickBot="1">
      <c r="A90" s="47"/>
      <c r="B90" s="59" t="s">
        <v>107</v>
      </c>
      <c r="C90" s="48"/>
      <c r="D90" s="48"/>
      <c r="E90" s="48"/>
      <c r="F90" s="44" t="s">
        <v>71</v>
      </c>
      <c r="G90" s="60">
        <v>1721.55</v>
      </c>
      <c r="H90" s="60">
        <v>2968.52</v>
      </c>
      <c r="I90" s="36"/>
      <c r="J90" s="37"/>
      <c r="K90" s="37"/>
      <c r="L90" s="37"/>
      <c r="M90" s="37"/>
      <c r="N90" s="39"/>
      <c r="O90" s="35"/>
      <c r="P90" s="35"/>
    </row>
    <row r="91" spans="1:16" ht="29.25" thickBot="1">
      <c r="A91" s="65" t="s">
        <v>113</v>
      </c>
      <c r="B91" s="59"/>
      <c r="C91" s="48"/>
      <c r="D91" s="48"/>
      <c r="E91" s="48"/>
      <c r="F91" s="44" t="s">
        <v>177</v>
      </c>
      <c r="G91" s="60">
        <v>0</v>
      </c>
      <c r="H91" s="60">
        <v>0</v>
      </c>
      <c r="I91" s="36"/>
      <c r="J91" s="37"/>
      <c r="K91" s="37"/>
      <c r="L91" s="37"/>
      <c r="M91" s="37"/>
      <c r="N91" s="39"/>
      <c r="O91" s="35"/>
      <c r="P91" s="35"/>
    </row>
    <row r="92" spans="1:16" ht="18" customHeight="1" thickBot="1">
      <c r="A92" s="65" t="s">
        <v>114</v>
      </c>
      <c r="B92" s="59"/>
      <c r="C92" s="48"/>
      <c r="D92" s="48"/>
      <c r="E92" s="48"/>
      <c r="F92" s="44" t="s">
        <v>178</v>
      </c>
      <c r="G92" s="60">
        <v>0</v>
      </c>
      <c r="H92" s="60">
        <v>0</v>
      </c>
      <c r="I92" s="36"/>
      <c r="J92" s="37"/>
      <c r="K92" s="37"/>
      <c r="L92" s="37"/>
      <c r="M92" s="37"/>
      <c r="N92" s="39"/>
      <c r="O92" s="35"/>
      <c r="P92" s="35"/>
    </row>
    <row r="93" spans="1:19" ht="19.5" thickBot="1">
      <c r="A93" s="126" t="s">
        <v>72</v>
      </c>
      <c r="B93" s="127"/>
      <c r="C93" s="127"/>
      <c r="D93" s="127"/>
      <c r="E93" s="127"/>
      <c r="F93" s="128"/>
      <c r="G93" s="87">
        <v>2139812.4600000004</v>
      </c>
      <c r="H93" s="87">
        <f>H6+H48</f>
        <v>2408925.1099999994</v>
      </c>
      <c r="I93" s="126" t="s">
        <v>97</v>
      </c>
      <c r="J93" s="127"/>
      <c r="K93" s="127"/>
      <c r="L93" s="127"/>
      <c r="M93" s="127"/>
      <c r="N93" s="128" t="s">
        <v>97</v>
      </c>
      <c r="O93" s="87">
        <v>2139812.4599999995</v>
      </c>
      <c r="P93" s="87">
        <f>P6+P18</f>
        <v>2408925.1100000003</v>
      </c>
      <c r="R93" s="50">
        <f>G93-O93</f>
        <v>0</v>
      </c>
      <c r="S93" s="50">
        <f>H93-P93</f>
        <v>0</v>
      </c>
    </row>
    <row r="94" spans="1:16" ht="8.25" customHeight="1">
      <c r="A94" s="13"/>
      <c r="B94" s="13"/>
      <c r="C94" s="13"/>
      <c r="D94" s="13"/>
      <c r="E94" s="13"/>
      <c r="H94" s="3"/>
      <c r="I94" s="13"/>
      <c r="J94" s="13"/>
      <c r="K94" s="13"/>
      <c r="L94" s="13"/>
      <c r="M94" s="13"/>
      <c r="P94" s="3"/>
    </row>
    <row r="95" spans="2:16" ht="18.75">
      <c r="B95" s="108"/>
      <c r="C95" s="108"/>
      <c r="D95" s="109"/>
      <c r="E95" s="109"/>
      <c r="F95" s="110"/>
      <c r="G95" s="111"/>
      <c r="H95" s="112"/>
      <c r="I95" s="108"/>
      <c r="J95" s="108"/>
      <c r="K95" s="108"/>
      <c r="L95" s="108"/>
      <c r="M95" s="108"/>
      <c r="N95" s="111"/>
      <c r="O95" s="111"/>
      <c r="P95" s="112"/>
    </row>
    <row r="96" spans="2:16" ht="18.75">
      <c r="B96" s="108"/>
      <c r="C96" s="108"/>
      <c r="D96" s="108"/>
      <c r="E96" s="108"/>
      <c r="F96" s="111"/>
      <c r="G96" s="111"/>
      <c r="H96" s="112"/>
      <c r="I96" s="108"/>
      <c r="J96" s="108"/>
      <c r="K96" s="108"/>
      <c r="L96" s="108"/>
      <c r="M96" s="108"/>
      <c r="N96" s="111"/>
      <c r="O96" s="115"/>
      <c r="P96" s="112"/>
    </row>
    <row r="97" spans="2:16" ht="18.75">
      <c r="B97" s="108"/>
      <c r="C97" s="108"/>
      <c r="D97" s="108"/>
      <c r="E97" s="108"/>
      <c r="F97" s="111"/>
      <c r="G97" s="111"/>
      <c r="H97" s="112"/>
      <c r="I97" s="108"/>
      <c r="J97" s="108"/>
      <c r="K97" s="108"/>
      <c r="L97" s="108"/>
      <c r="M97" s="108"/>
      <c r="N97" s="111"/>
      <c r="O97" s="111"/>
      <c r="P97" s="112"/>
    </row>
    <row r="98" spans="2:16" ht="18.75">
      <c r="B98" s="108"/>
      <c r="C98" s="108"/>
      <c r="D98" s="108"/>
      <c r="E98" s="108"/>
      <c r="F98" s="111"/>
      <c r="G98" s="111"/>
      <c r="H98" s="112"/>
      <c r="I98" s="108"/>
      <c r="J98" s="108"/>
      <c r="K98" s="108"/>
      <c r="L98" s="108"/>
      <c r="M98" s="108"/>
      <c r="N98" s="111"/>
      <c r="O98" s="111"/>
      <c r="P98" s="112"/>
    </row>
    <row r="99" spans="2:16" ht="18.75">
      <c r="B99" s="108"/>
      <c r="C99" s="108"/>
      <c r="D99" s="108"/>
      <c r="E99" s="108"/>
      <c r="F99" s="111"/>
      <c r="G99" s="111"/>
      <c r="H99" s="112"/>
      <c r="I99" s="108"/>
      <c r="J99" s="108"/>
      <c r="K99" s="108"/>
      <c r="L99" s="108"/>
      <c r="M99" s="108"/>
      <c r="N99" s="111"/>
      <c r="O99" s="111"/>
      <c r="P99" s="112"/>
    </row>
    <row r="100" spans="2:16" ht="18.75">
      <c r="B100" s="108"/>
      <c r="C100" s="108"/>
      <c r="D100" s="108"/>
      <c r="E100" s="108"/>
      <c r="F100" s="111"/>
      <c r="G100" s="111"/>
      <c r="H100" s="112"/>
      <c r="I100" s="108"/>
      <c r="J100" s="108"/>
      <c r="K100" s="108"/>
      <c r="L100" s="108"/>
      <c r="M100" s="108"/>
      <c r="N100" s="111"/>
      <c r="O100" s="111"/>
      <c r="P100" s="112"/>
    </row>
    <row r="101" spans="2:16" ht="18.75">
      <c r="B101" s="108"/>
      <c r="C101" s="108"/>
      <c r="D101" s="108"/>
      <c r="E101" s="108"/>
      <c r="F101" s="113"/>
      <c r="G101" s="111"/>
      <c r="H101" s="112"/>
      <c r="I101" s="108"/>
      <c r="J101" s="108"/>
      <c r="K101" s="108"/>
      <c r="L101" s="108"/>
      <c r="M101" s="108"/>
      <c r="N101" s="111"/>
      <c r="O101" s="113"/>
      <c r="P101" s="112"/>
    </row>
    <row r="102" spans="2:16" ht="18.75">
      <c r="B102" s="108"/>
      <c r="C102" s="108"/>
      <c r="D102" s="108"/>
      <c r="E102" s="108"/>
      <c r="F102" s="113"/>
      <c r="G102" s="111"/>
      <c r="H102" s="112"/>
      <c r="I102" s="108"/>
      <c r="J102" s="108"/>
      <c r="K102" s="108"/>
      <c r="L102" s="108"/>
      <c r="M102" s="108"/>
      <c r="N102" s="111"/>
      <c r="O102" s="113"/>
      <c r="P102" s="112"/>
    </row>
    <row r="106" spans="15:16" ht="12.75">
      <c r="O106" s="118"/>
      <c r="P106" s="50">
        <f>P93-H93</f>
        <v>0</v>
      </c>
    </row>
  </sheetData>
  <sheetProtection/>
  <mergeCells count="11">
    <mergeCell ref="I5:M5"/>
    <mergeCell ref="A3:P3"/>
    <mergeCell ref="G4:H4"/>
    <mergeCell ref="O4:P4"/>
    <mergeCell ref="A93:F93"/>
    <mergeCell ref="I93:N93"/>
    <mergeCell ref="A1:E1"/>
    <mergeCell ref="A4:F4"/>
    <mergeCell ref="I1:M1"/>
    <mergeCell ref="I4:N4"/>
    <mergeCell ref="A5:E5"/>
  </mergeCells>
  <printOptions horizontalCentered="1" verticalCentered="1"/>
  <pageMargins left="0.7086614173228347" right="0.7086614173228347" top="0.7480314960629921" bottom="0" header="0.31496062992125984" footer="0.31496062992125984"/>
  <pageSetup fitToHeight="0" fitToWidth="1" horizontalDpi="600" verticalDpi="600" orientation="portrait" paperSize="9" scale="44" r:id="rId1"/>
  <headerFooter>
    <oddHeader>&amp;C&amp;"Cambria,Standardowy"&amp;14Sprawozdanie finansowe 
Samodzielnego Publicznego Zespołu Opieki Zdrowotnej w Żarkach
za rok obrotowy rozpoczynający się 01.01.2017 r. i kończący się 31.12.2017 r.&amp;12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Serwer</dc:creator>
  <cp:keywords/>
  <dc:description/>
  <cp:lastModifiedBy>Wojciech</cp:lastModifiedBy>
  <cp:lastPrinted>2020-07-07T11:38:24Z</cp:lastPrinted>
  <dcterms:created xsi:type="dcterms:W3CDTF">2017-07-13T12:06:42Z</dcterms:created>
  <dcterms:modified xsi:type="dcterms:W3CDTF">2021-05-19T12:51:54Z</dcterms:modified>
  <cp:category/>
  <cp:version/>
  <cp:contentType/>
  <cp:contentStatus/>
</cp:coreProperties>
</file>