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<sst xmlns="http://schemas.openxmlformats.org/spreadsheetml/2006/main" count="446" uniqueCount="253">
  <si>
    <t>Dział</t>
  </si>
  <si>
    <t>Źródło dochodu</t>
  </si>
  <si>
    <t>Zwiększenia</t>
  </si>
  <si>
    <t>Zmniejszenia</t>
  </si>
  <si>
    <t>OGÓŁEM</t>
  </si>
  <si>
    <t>Oświata i wychowanie</t>
  </si>
  <si>
    <t>Załącznik Nr 1</t>
  </si>
  <si>
    <t>Załącznik Nr 2</t>
  </si>
  <si>
    <t>Rozdz.</t>
  </si>
  <si>
    <t>Treść</t>
  </si>
  <si>
    <t>010</t>
  </si>
  <si>
    <t>Kultura i ochrona dziedzictwa narodowego</t>
  </si>
  <si>
    <t>Ogółem:</t>
  </si>
  <si>
    <t>900</t>
  </si>
  <si>
    <t xml:space="preserve">Transport i łączność </t>
  </si>
  <si>
    <t>85295</t>
  </si>
  <si>
    <t xml:space="preserve">Pozostala działalność </t>
  </si>
  <si>
    <t>wydatki bieżące jednostki  budżetowej - UMiG</t>
  </si>
  <si>
    <t>Dotacje celowe otrzymane z budżetu państwa na realizację inwestycji i zakupów inwestycyjnych własnych gmin</t>
  </si>
  <si>
    <t>wydatki bieżące jednostki - UMiG:</t>
  </si>
  <si>
    <t>Turystyka</t>
  </si>
  <si>
    <t>926</t>
  </si>
  <si>
    <t>Kultura fizyczna</t>
  </si>
  <si>
    <t>Dział Rozdz.</t>
  </si>
  <si>
    <t>Nazwa jednostki/zadania</t>
  </si>
  <si>
    <t xml:space="preserve">Zwiększenia </t>
  </si>
  <si>
    <t xml:space="preserve">Zmniejszenia </t>
  </si>
  <si>
    <t xml:space="preserve">Dotacje celowe w ramach programów finansowanych z udziałem środków europejskich </t>
  </si>
  <si>
    <t>Rolnictwo i lowiectwo</t>
  </si>
  <si>
    <t xml:space="preserve">Jednostki nie zaliczane do sektora finansów publicznych </t>
  </si>
  <si>
    <t>921</t>
  </si>
  <si>
    <t>92195</t>
  </si>
  <si>
    <t xml:space="preserve">Pozostała działalność </t>
  </si>
  <si>
    <t xml:space="preserve">dochody majątkowe - dotacja ze środków   Unii Europejskiej na zadanie inwestycyjne "Turystyczna frajda - zagospodarowanie terenu w Leśniowie na Szlaku Atrakcji Turystycznych w Gminie Żarki"  </t>
  </si>
  <si>
    <t>758</t>
  </si>
  <si>
    <t>Różne rozliczenia</t>
  </si>
  <si>
    <t xml:space="preserve">na zadania statutowe </t>
  </si>
  <si>
    <t>2700</t>
  </si>
  <si>
    <t xml:space="preserve">Środki na dofinansowanie własnych zadań bieżących gmin, pozyskane z innych źródeł </t>
  </si>
  <si>
    <t>756</t>
  </si>
  <si>
    <t xml:space="preserve">Dochody osób prawnych, fizycznych i od innych jednostek nieposiadających osobowości prawnej </t>
  </si>
  <si>
    <t>0330</t>
  </si>
  <si>
    <t>Podatek leśny</t>
  </si>
  <si>
    <t>90001</t>
  </si>
  <si>
    <t>Gospodarka ściekowa i ochrona wód</t>
  </si>
  <si>
    <t xml:space="preserve">Gospodarka komunalna i ochrona środowska </t>
  </si>
  <si>
    <t>wydatki majątkowe na zadanie (dokumentacja) "Adaptacja dawnej Młynówki w Żarkach do funkcji kulturalnych wraz z zagospodarowaniem otoczenia"</t>
  </si>
  <si>
    <t xml:space="preserve">Jednostki  zaliczane do sektora finansów publicznych </t>
  </si>
  <si>
    <t>900      90017</t>
  </si>
  <si>
    <t>dotacja celowa na finansowanie kosztów realizacji inwestycji dla samorządowego zakładu budżetowego  - Zakładu Usług Komunalnych  w Żarkach</t>
  </si>
  <si>
    <t>Gospodarka komunalna i ochrona środowiska</t>
  </si>
  <si>
    <t>2460</t>
  </si>
  <si>
    <t xml:space="preserve">Środki przekazane przez pozostałe jednostki zaliczane do sektora finansów publicznych na realizację zadań bieżących dla jednostek zaliczanych do sektora finansów publcznych </t>
  </si>
  <si>
    <t>dochody bieżące - dotacja z WFOŚ iGW  na tealizację zadania  z programu usuwania i utylizacji azbestu i wyrobów zawierających azbest - etap V</t>
  </si>
  <si>
    <t>852</t>
  </si>
  <si>
    <t>801</t>
  </si>
  <si>
    <t xml:space="preserve">Oswiata i wychowanie </t>
  </si>
  <si>
    <t>2701</t>
  </si>
  <si>
    <t>80110</t>
  </si>
  <si>
    <t>Gimnazja</t>
  </si>
  <si>
    <t xml:space="preserve">na zadania statutowe (zadanie z udziałem środków z budżetu UE) </t>
  </si>
  <si>
    <t>na zadania statutowe</t>
  </si>
  <si>
    <t xml:space="preserve">dochody bieżące - darowizna pieniężna </t>
  </si>
  <si>
    <t>0960</t>
  </si>
  <si>
    <t xml:space="preserve">Otrzymane spadki, zapisy i darowizny w postaci pieniężnej </t>
  </si>
  <si>
    <t>926       92605</t>
  </si>
  <si>
    <t>92605</t>
  </si>
  <si>
    <t>Zadania w zakresie kultury fizycznej</t>
  </si>
  <si>
    <t xml:space="preserve">dotacja na realizację zadania "Wykonanie boisk wielofunkcyjnych w miejscowości Ostrów i Suliszowice (dokumentacja) " </t>
  </si>
  <si>
    <t>90005</t>
  </si>
  <si>
    <t>Ochrona powietrza atmosferycznego i klimatu</t>
  </si>
  <si>
    <t xml:space="preserve">wydatki majątkowe na opracowanie dokumentacji instalacji fotowoltaicznej </t>
  </si>
  <si>
    <t>92601</t>
  </si>
  <si>
    <t xml:space="preserve">Obiekty sportowe </t>
  </si>
  <si>
    <t>wydatki bieżące jednostki  - UMiG</t>
  </si>
  <si>
    <t xml:space="preserve">wydatki majątkowe na zadanie "Wykonanie boisk wielofunkcyjnych w miejscowości Ostrów, Wysoka Lelowska i Suliszowice (dokumentacja) </t>
  </si>
  <si>
    <t>dotacja celowa na zadanie majątkowe dla Powiatu Myszkowskiego „Przebudowa chodnika w ciągu drogi powiatowej Nr 3809S ul. Częstochowskiej w Żarkach na odcinku od ul. Mickiewicza do końca zabudowań na długości 240 mb ”</t>
  </si>
  <si>
    <t xml:space="preserve">wydatki majątkowe na dotację </t>
  </si>
  <si>
    <t xml:space="preserve">dochody bieżące - program Erasmus+  Projekt pn.Od diagnozy potrzeb ucznia poprzez wysoka˛ jakość kształcenia, doskonalenie
i innowacje nauczycieli do optymalnych rezultatów edukacyjnych uczniów małego miasteczka" w ramach Programu Operacyjnego Wiedza Edukacja Rozwój  współfinansowanego
z Europejskiego Funduszu Społecznego, realizowany przez Szkołę Podstawową w Żarkach </t>
  </si>
  <si>
    <t>wydatki bieżące jednostki  - Szkoła Podstawowa w Żarkach</t>
  </si>
  <si>
    <t>80101</t>
  </si>
  <si>
    <t>Szkoły podstawowe</t>
  </si>
  <si>
    <t>dochody bieżące - wpływy ze sprzedaży biletów wstępu do Muzeum Dawnych Rzemiosł w Żarkach</t>
  </si>
  <si>
    <t>0830</t>
  </si>
  <si>
    <t xml:space="preserve">Wpływy z usług </t>
  </si>
  <si>
    <t>Obiekty sportowe</t>
  </si>
  <si>
    <t>wydatki majątkowe na przebudowę boiska sportowego przy ul. Steinkellera w Żarkach (po zmianie 943.000)</t>
  </si>
  <si>
    <t>na świadczenia dla osób fizycznych (prace społecznie użyteczne)</t>
  </si>
  <si>
    <t xml:space="preserve">wydatki majątkowe na zakup sprzętu w ramach zadania "Udostępnienie odśnieżarki wirnikowej oraz urządzeń do pielęgnacji boisk poprzez zakup wskazanych urządzeń" </t>
  </si>
  <si>
    <t xml:space="preserve">na wynagrodzenia </t>
  </si>
  <si>
    <t>wydatki bieżące jednostki UMiG:</t>
  </si>
  <si>
    <t>500</t>
  </si>
  <si>
    <t>Handel</t>
  </si>
  <si>
    <t>50095</t>
  </si>
  <si>
    <t xml:space="preserve">wydatki majątkowe na budowę wodociągu ul. Młyńska, Jagodowa Czarka -dokumentacja </t>
  </si>
  <si>
    <t>wydatki majątkowe na zadanie "Wykonanie otworu poszukiwawczego za wodą z utworów jury górnej dla ujęcia wód podziemnych w Jaworzniku na działce nr 23" (ogółem po zmianie 189.000)</t>
  </si>
  <si>
    <t>wydatki bieżące na dotację</t>
  </si>
  <si>
    <t>biez</t>
  </si>
  <si>
    <t>maj</t>
  </si>
  <si>
    <t>dot</t>
  </si>
  <si>
    <t>754</t>
  </si>
  <si>
    <t>75412</t>
  </si>
  <si>
    <t>Ochotnicze straże pożarne</t>
  </si>
  <si>
    <t>757</t>
  </si>
  <si>
    <t>75702</t>
  </si>
  <si>
    <t>wydatki bieżące na obslugę długu</t>
  </si>
  <si>
    <t xml:space="preserve">Bezpieczeństwo publiczne i ochrona p-poż. </t>
  </si>
  <si>
    <t>Obsługa długu publicznego</t>
  </si>
  <si>
    <t>Obsługa papierów wartościowych, kredytów i pożyczek jednostek samorządu terytorialnego</t>
  </si>
  <si>
    <t>wydatki bieżące jednostki   - SPŻarki</t>
  </si>
  <si>
    <t xml:space="preserve">na świadczenia dla osób fizycznych </t>
  </si>
  <si>
    <t>na wynagrodzenia</t>
  </si>
  <si>
    <t>wydatki bieżące jednostki   - SP Przybynów</t>
  </si>
  <si>
    <t>wydatki bieżące jednostki   - SP Zawada</t>
  </si>
  <si>
    <t>wydatki bieżące jednostki   - SP Jaworznik</t>
  </si>
  <si>
    <t>80104</t>
  </si>
  <si>
    <t>Przedszkola</t>
  </si>
  <si>
    <t>wydatki bieżące jednostki   - Przedszkole w Żarkach</t>
  </si>
  <si>
    <t>80150</t>
  </si>
  <si>
    <t>Realizacja zadań wymagających stosowania specjalnej organizacji nauki w szkole</t>
  </si>
  <si>
    <t>wydatki bieżące jednostki   - Gimnazjum:</t>
  </si>
  <si>
    <t>wydatki bieżące jednostki   - Gimnazjum w Żarkach</t>
  </si>
  <si>
    <t>Realizacja zadań wymagających stosowania specjalnej organizacji nauki w przedszkolu</t>
  </si>
  <si>
    <t>80149</t>
  </si>
  <si>
    <t>0480</t>
  </si>
  <si>
    <t xml:space="preserve">Wpływy z opłaty za wydawanie zezwoleń na sprzedaż napojów alkoholowych </t>
  </si>
  <si>
    <t xml:space="preserve">Oświata i wychowanie </t>
  </si>
  <si>
    <t xml:space="preserve">dochody bieżące - wpłaty rodziców na żywienie w stołówkach szkolnych </t>
  </si>
  <si>
    <t>dochody bieżące - opłaty za korzystanie z wychowania przedszkolnego</t>
  </si>
  <si>
    <t>0660</t>
  </si>
  <si>
    <t xml:space="preserve">Wpływy z opłat  za korzystanie z wychowania przedszkolnego </t>
  </si>
  <si>
    <t>80148</t>
  </si>
  <si>
    <t>Stołówki szkolne</t>
  </si>
  <si>
    <t>dotacja celowa dla OSP na realizację zadań z zakresu ochrony przeciwpożarowej  - wydatki bieżące</t>
  </si>
  <si>
    <t>Załącznik Nr 3</t>
  </si>
  <si>
    <t>dochody bieżące -nagroda w konkursie "Piękna wieś woj.. Śląskiego dla solectwa Kotowice</t>
  </si>
  <si>
    <t xml:space="preserve">Ogółem: </t>
  </si>
  <si>
    <t xml:space="preserve">wydatki bieżące na dotację </t>
  </si>
  <si>
    <t xml:space="preserve">Środki na dofinansowane własnych zadań bieżących gmin, pozyskane z innych źródeł </t>
  </si>
  <si>
    <t xml:space="preserve">Jednostki  nie zaliczane do sektora finansów publicznych </t>
  </si>
  <si>
    <t>wydatki bieżące jednostek na zadania statutowe:</t>
  </si>
  <si>
    <t xml:space="preserve">SP Żarki </t>
  </si>
  <si>
    <t>SP Zawada</t>
  </si>
  <si>
    <t>SP Przybynów</t>
  </si>
  <si>
    <t>SP Jaworznik</t>
  </si>
  <si>
    <t xml:space="preserve">Gimnazjum </t>
  </si>
  <si>
    <t>851</t>
  </si>
  <si>
    <t>Ochrona zdrowia</t>
  </si>
  <si>
    <t>85154</t>
  </si>
  <si>
    <t>Przeciwdziałanie alkoholizmowi</t>
  </si>
  <si>
    <t>wydatki bieżące jednostki   - UMiG</t>
  </si>
  <si>
    <t xml:space="preserve">wydatki bieżące  UMiG na świadczenia dla osób fizycznych </t>
  </si>
  <si>
    <t>Załącznik Nr 4</t>
  </si>
  <si>
    <t xml:space="preserve">W załączniku nr 2 do Uchwały Nr XXXVII/280/2017 z dnia 25  października 2017 r. treść działu 754 otrzymuje brzmienie: </t>
  </si>
  <si>
    <t>851      85154</t>
  </si>
  <si>
    <t xml:space="preserve">dotacja celowa  na zadania z programu przeciwdziałania alkoholizmowi - wydatki bieżące  </t>
  </si>
  <si>
    <t>750</t>
  </si>
  <si>
    <t>Administracja publiczna</t>
  </si>
  <si>
    <t>wydatki bieżące jednostki UMiG , z tego:</t>
  </si>
  <si>
    <t>na świadczenia dla osób fizycznych</t>
  </si>
  <si>
    <t>75421</t>
  </si>
  <si>
    <t>Zarządzanie kryzysowe</t>
  </si>
  <si>
    <t>75085</t>
  </si>
  <si>
    <t xml:space="preserve">Wspólna obsługa j.s.t. </t>
  </si>
  <si>
    <t>wydatki bieżące jednostki ZEAS</t>
  </si>
  <si>
    <t>854</t>
  </si>
  <si>
    <t>Edukacyjna opieka wychowawcza</t>
  </si>
  <si>
    <t>85401</t>
  </si>
  <si>
    <t>Świetlice szkolne</t>
  </si>
  <si>
    <t>wydatki bieżące jednostki SP Żarki</t>
  </si>
  <si>
    <t>wydatki bieżące jednostki SP Zawada</t>
  </si>
  <si>
    <t>80146</t>
  </si>
  <si>
    <t xml:space="preserve">Dokształcanie i doskonalenie zawodowe nauczycieli </t>
  </si>
  <si>
    <t>wydatki bieżące jednostki SP Jaworznik</t>
  </si>
  <si>
    <t>750            75023</t>
  </si>
  <si>
    <t>dotacja celowa na zadania realizowane na podstawie porozumień (umów) między j.s.t (z zakresu straży miejskiej)  - wydatki bieżące</t>
  </si>
  <si>
    <t>wydatki bieżące jednostki   - UMiG:</t>
  </si>
  <si>
    <t>dochody majątkowe - dotacja z budżetu państwa na zadanie inwestycyjne "Przebudowa dróg 951027S, 6510063S (ul. Deyny, Kukuczki, Malinowskiego, Górskiego) "</t>
  </si>
  <si>
    <t>700</t>
  </si>
  <si>
    <t>0970</t>
  </si>
  <si>
    <t xml:space="preserve">Wpływy z różnych dochodów </t>
  </si>
  <si>
    <t>Gospodarka mieszkaniowa</t>
  </si>
  <si>
    <t xml:space="preserve">dochody bieżące - wpływy z podatków i opłat od osób prawnych </t>
  </si>
  <si>
    <t>0350</t>
  </si>
  <si>
    <t xml:space="preserve">Podatek od działalności gospodarczej osób fizycznych opłacany w formie karty podatkowej </t>
  </si>
  <si>
    <t xml:space="preserve">dochody bieżące - wpływy z podatków i opłat od osób fizycznych </t>
  </si>
  <si>
    <t>0410</t>
  </si>
  <si>
    <t xml:space="preserve">Wpływy z opłaty skarbowej </t>
  </si>
  <si>
    <t>Podatek dochodowy od osób prawnych</t>
  </si>
  <si>
    <t xml:space="preserve">dochody bieżące - udziały gminy w podatku dochodowym od osób prawnych </t>
  </si>
  <si>
    <t>0020</t>
  </si>
  <si>
    <t xml:space="preserve">wydatki majątkowe na zadanie "Budowa Otwartych Stref Aktywności przy ul. Steinkellera i ul. Częstochowskiej w Żarkach oraz w miejscowości Zawada" </t>
  </si>
  <si>
    <t>wydatki majątkowe na zadanie "Budowa placu zabaw wraz z zagospodarowaniem terenu rekreacyjnego w sołectwie Wysoka Lelowska"</t>
  </si>
  <si>
    <t>wydatki majątkowe na zadanie "Budowa placu zabaw wraz z zagospodarowaniem terenu rekreacyjnego w sołectwie Czatachowa"</t>
  </si>
  <si>
    <t>wydatki majątkowe na zadanie "Budowa placu zabaw  w sołectwie Kotowice"</t>
  </si>
  <si>
    <t>85219</t>
  </si>
  <si>
    <t>Pomoc społeczna</t>
  </si>
  <si>
    <t>Ośrodki pomocy społecznej</t>
  </si>
  <si>
    <t xml:space="preserve">wydatki bieżące jednostki   -MGOPS </t>
  </si>
  <si>
    <t>85215</t>
  </si>
  <si>
    <t>Dodatki mieszkaniowe</t>
  </si>
  <si>
    <t>Drogi publiczne gminne</t>
  </si>
  <si>
    <t>wydatki majątkowe na zadanie "Przebudowa dróg 951027S, 6510063S (ul. Deyny, Kukuczki, Malinowskiego, Górskiego) "</t>
  </si>
  <si>
    <t xml:space="preserve">Dokonuje się zmniejszenia środków na dotacje o kwotę 12.000zł: </t>
  </si>
  <si>
    <t>926      92605</t>
  </si>
  <si>
    <t xml:space="preserve">dotacja celowa  na zadania z zakresu kultury fizycznej - wydatki bieżące  </t>
  </si>
  <si>
    <t>wydatki bieżące jednostki   - SP Żarki</t>
  </si>
  <si>
    <t xml:space="preserve">Pozostałe instytucje kultury </t>
  </si>
  <si>
    <t xml:space="preserve">dochody bieżące - wpływy z innych opłat jst pobieranych na podstawie ustaw(w tym opłata skarbowa 50.000, opłata za wydawanie zezwoleń na alkohol - 65.000) </t>
  </si>
  <si>
    <t xml:space="preserve">dochody bieżące - wpływy z dzierżawy stanowisk na placu targowym </t>
  </si>
  <si>
    <t>0750</t>
  </si>
  <si>
    <t xml:space="preserve">Dochody z najmu i dzierżawy składników majątkowych </t>
  </si>
  <si>
    <t>6257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</si>
  <si>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</si>
  <si>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6259</t>
  </si>
  <si>
    <t xml:space="preserve">dochody bieżące - wpływy z mandatów </t>
  </si>
  <si>
    <t>0570</t>
  </si>
  <si>
    <t xml:space="preserve">Bezpieczeństwo publiczne i ochrona przeciwpożarowa </t>
  </si>
  <si>
    <t>dochody majątkowe - dotacja ze środków krajowych na zakup samochodu ratowniczego dla OSP</t>
  </si>
  <si>
    <t xml:space="preserve">dochody bieżące - wpływy z podatku od czynności cywilno -prawnych </t>
  </si>
  <si>
    <t>0500</t>
  </si>
  <si>
    <t xml:space="preserve">Podatek od czynności cywilno - prawnych </t>
  </si>
  <si>
    <t>853</t>
  </si>
  <si>
    <t xml:space="preserve">Pozostałe zadania w zakresie polityki społecznej </t>
  </si>
  <si>
    <t>2007</t>
  </si>
  <si>
    <t>2057</t>
  </si>
  <si>
    <t>2059</t>
  </si>
  <si>
    <t>dochody bieżące - dotacja ze środków Unii Europejskiej na realizację zadania"Nasza Szansa"</t>
  </si>
  <si>
    <t>dochody bieżące - dotacja ze środków krajowych na realizację zadania"Nasza Szansa"</t>
  </si>
  <si>
    <t xml:space="preserve">dochody bieżące - dotacja ze środków Unii Europejskiej na realizację zadania"Nasza Szansa" oraz "Klub Malucha" </t>
  </si>
  <si>
    <t>dochody bieżące - dotacja ze środków Unii Europejskiej na realizację zadania"Utworzenie klubu dziecięcego"</t>
  </si>
  <si>
    <t>dochody bieżące - dotacja ze środków krajowych na realizację zadania "Utworzenie klubu dziecięcego"</t>
  </si>
  <si>
    <t>Dotacje celowe w ramach programów finansowanych z udziałem środków europejskich oraz środków, o których mowa w art. 5 ust. 1 pkt 3 oraz ust. 3 pkt 5 i 6 ustawy, lub płatności w ramach budżetu środków europejskich</t>
  </si>
  <si>
    <t xml:space="preserve">Gospodarka komunalna i ochrona środowiska </t>
  </si>
  <si>
    <t xml:space="preserve">dochody majątkowe - dotacja ze środków Unii Europejskiej na zadanie "Budowa kanalizacji Wysoka Lelowska oraz modernizacja przepompowni"  </t>
  </si>
  <si>
    <t>70095</t>
  </si>
  <si>
    <t xml:space="preserve">dochody majątkowe - dotacja ze środków krajowych na zadanie"Odnowa Topolowa " </t>
  </si>
  <si>
    <t xml:space="preserve">dochody majątkowe - dotacja ze środków Unii Europejskiej na zadania "Odnowa Topolowa " oraz "Przebudowa budynku byłej szkoły na lokale mieszkalne Wysoka Lelowska" </t>
  </si>
  <si>
    <t xml:space="preserve">wydatki majątkowe na zadania "Odnowa Topolowa "  oraz "Przebudowa budynku byłej szkoły na lokale mieszkalne Wysoka Lelowska" </t>
  </si>
  <si>
    <t xml:space="preserve">Gospodarka ściekowa i ochrona wód </t>
  </si>
  <si>
    <t xml:space="preserve">wydatki majątkowe na projekt wodociągu i kanalizacji Czarny Kamień </t>
  </si>
  <si>
    <t xml:space="preserve">wydatki majątkowe na zadanie "Budowa kanalizacji sanitarnej Wysoka Lelowska oraz modernizacja przepompowni ścieków " </t>
  </si>
  <si>
    <t>wydatki bieżące jednostki   - ZEAOS</t>
  </si>
  <si>
    <t xml:space="preserve">dochody bieżące z urzędu pracy za prace interwencyjne </t>
  </si>
  <si>
    <t>Środki na dofinansowanie własnych zadań bieżących gmin</t>
  </si>
  <si>
    <t>Wpływy z tytułu grzywien, mandatów i innych kar pieniężnych od osób fizycznych</t>
  </si>
  <si>
    <t xml:space="preserve">dochody bieżące - wpływy ze sprzedaży złomu, z odszkodowania </t>
  </si>
  <si>
    <t>Dokonuje się  zmniejszenia wydatków gminy o kwotę 2.306.592,71  zł:</t>
  </si>
  <si>
    <t>Dokonuje się zmniejszenia  dochodów gminy o kwotę 2.306.592,71  zł  w następujących źródłach dochodów:</t>
  </si>
  <si>
    <t xml:space="preserve">wydatki majątkowe na zadania "Budowa kanalizacji sanitarnej Wysoka Lelowska oraz modernizacja przepompowni ścieków" oraz "Budowa wodociągu i kanalizacji ul. Czarka oraz Wysoka Lelowska" (zmniejszenie wydatków w związku z odzyskaniem części podatku VAT) </t>
  </si>
  <si>
    <t>Wspólna obsługa jednostek samorządu terytorialnego</t>
  </si>
  <si>
    <r>
      <t xml:space="preserve">dochody majątkowe - dotacja ze środków Unii Europejskiej na zakup samochodu ratowniczego dla </t>
    </r>
    <r>
      <rPr>
        <i/>
        <sz val="8"/>
        <rFont val="Arial"/>
        <family val="2"/>
      </rPr>
      <t>OSP</t>
    </r>
  </si>
  <si>
    <t xml:space="preserve">dochody bieżące - wpływy ze zwrotu podatku VAT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</si>
</sst>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\ _z_ł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##0;###0"/>
  </numFmts>
  <fonts count="1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"/>
      <family val="2"/>
    </font>
    <font>
      <b/>
      <sz val="9"/>
      <name val="Arial CE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 CE"/>
      <family val="0"/>
    </font>
    <font>
      <u val="single"/>
      <sz val="9"/>
      <name val="Arial"/>
      <family val="2"/>
    </font>
    <font>
      <sz val="9"/>
      <name val="Czcionka tekstu podstawowego"/>
      <family val="2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u val="single"/>
      <sz val="9"/>
      <name val="Times New Roman"/>
      <family val="1"/>
    </font>
    <font>
      <i/>
      <sz val="9"/>
      <name val="Arial CE"/>
      <family val="0"/>
    </font>
    <font>
      <i/>
      <u val="single"/>
      <sz val="9"/>
      <name val="Arial"/>
      <family val="2"/>
    </font>
    <font>
      <i/>
      <u val="single"/>
      <sz val="9"/>
      <name val="Arial CE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i/>
      <sz val="9"/>
      <name val="Czcionka tekstu podstawowego"/>
      <family val="2"/>
    </font>
    <font>
      <i/>
      <u val="single"/>
      <sz val="10"/>
      <name val="Arial CE"/>
      <family val="0"/>
    </font>
    <font>
      <sz val="10"/>
      <name val="Arial CE"/>
      <family val="0"/>
    </font>
    <font>
      <i/>
      <sz val="10"/>
      <name val="Arial"/>
      <family val="2"/>
    </font>
    <font>
      <u val="single"/>
      <sz val="9"/>
      <name val="Czcionka tekstu podstawowego"/>
      <family val="2"/>
    </font>
    <font>
      <i/>
      <u val="single"/>
      <sz val="10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9"/>
      <color indexed="10"/>
      <name val="Arial"/>
      <family val="2"/>
    </font>
    <font>
      <i/>
      <u val="single"/>
      <sz val="9"/>
      <color indexed="10"/>
      <name val="Arial CE"/>
      <family val="0"/>
    </font>
    <font>
      <sz val="9"/>
      <color indexed="10"/>
      <name val="Czcionka tekstu podstawowego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u val="single"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9"/>
      <color indexed="62"/>
      <name val="Czcionka tekstu podstawowego"/>
      <family val="2"/>
    </font>
    <font>
      <i/>
      <u val="single"/>
      <sz val="9"/>
      <color indexed="62"/>
      <name val="Arial CE"/>
      <family val="0"/>
    </font>
    <font>
      <i/>
      <u val="single"/>
      <sz val="9"/>
      <color indexed="62"/>
      <name val="Arial"/>
      <family val="2"/>
    </font>
    <font>
      <sz val="9"/>
      <color indexed="62"/>
      <name val="Times New Roman"/>
      <family val="1"/>
    </font>
    <font>
      <i/>
      <sz val="9"/>
      <color indexed="10"/>
      <name val="Arial"/>
      <family val="2"/>
    </font>
    <font>
      <i/>
      <u val="single"/>
      <sz val="9"/>
      <color indexed="10"/>
      <name val="Arial"/>
      <family val="2"/>
    </font>
    <font>
      <b/>
      <sz val="10"/>
      <color indexed="18"/>
      <name val="Arial"/>
      <family val="2"/>
    </font>
    <font>
      <u val="single"/>
      <sz val="10"/>
      <color indexed="18"/>
      <name val="Arial"/>
      <family val="2"/>
    </font>
    <font>
      <sz val="9"/>
      <color indexed="18"/>
      <name val="Czcionka tekstu podstawowego"/>
      <family val="2"/>
    </font>
    <font>
      <sz val="9"/>
      <color indexed="18"/>
      <name val="Arial"/>
      <family val="2"/>
    </font>
    <font>
      <u val="single"/>
      <sz val="9"/>
      <color indexed="18"/>
      <name val="Arial"/>
      <family val="2"/>
    </font>
    <font>
      <b/>
      <sz val="9"/>
      <color indexed="18"/>
      <name val="Arial"/>
      <family val="2"/>
    </font>
    <font>
      <sz val="10"/>
      <color indexed="62"/>
      <name val="Arial CE"/>
      <family val="0"/>
    </font>
    <font>
      <sz val="10"/>
      <color indexed="30"/>
      <name val="Arial"/>
      <family val="2"/>
    </font>
    <font>
      <u val="single"/>
      <sz val="10"/>
      <color indexed="30"/>
      <name val="Arial"/>
      <family val="2"/>
    </font>
    <font>
      <i/>
      <u val="single"/>
      <sz val="10"/>
      <color indexed="30"/>
      <name val="Arial CE"/>
      <family val="0"/>
    </font>
    <font>
      <sz val="9"/>
      <color indexed="30"/>
      <name val="Czcionka tekstu podstawowego"/>
      <family val="2"/>
    </font>
    <font>
      <sz val="9"/>
      <color indexed="30"/>
      <name val="Arial"/>
      <family val="2"/>
    </font>
    <font>
      <u val="single"/>
      <sz val="9"/>
      <color indexed="30"/>
      <name val="Arial"/>
      <family val="2"/>
    </font>
    <font>
      <b/>
      <sz val="9"/>
      <color indexed="30"/>
      <name val="Arial"/>
      <family val="2"/>
    </font>
    <font>
      <i/>
      <u val="single"/>
      <sz val="9"/>
      <color indexed="30"/>
      <name val="Arial CE"/>
      <family val="0"/>
    </font>
    <font>
      <sz val="9"/>
      <color indexed="62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sz val="10"/>
      <color indexed="62"/>
      <name val="Arial"/>
      <family val="2"/>
    </font>
    <font>
      <u val="single"/>
      <sz val="10"/>
      <color indexed="62"/>
      <name val="Arial"/>
      <family val="2"/>
    </font>
    <font>
      <b/>
      <sz val="9"/>
      <color indexed="10"/>
      <name val="Czcionka tekstu podstawowego"/>
      <family val="0"/>
    </font>
    <font>
      <sz val="9"/>
      <color indexed="10"/>
      <name val="Arial CE"/>
      <family val="0"/>
    </font>
    <font>
      <b/>
      <sz val="9"/>
      <color indexed="10"/>
      <name val="Arial CE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u val="single"/>
      <sz val="9"/>
      <color rgb="FFFF0000"/>
      <name val="Arial"/>
      <family val="2"/>
    </font>
    <font>
      <i/>
      <u val="single"/>
      <sz val="9"/>
      <color rgb="FFFF0000"/>
      <name val="Arial CE"/>
      <family val="0"/>
    </font>
    <font>
      <sz val="9"/>
      <color rgb="FFFF0000"/>
      <name val="Czcionka tekstu podstawowego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u val="single"/>
      <sz val="9"/>
      <color theme="4" tint="-0.24997000396251678"/>
      <name val="Arial"/>
      <family val="2"/>
    </font>
    <font>
      <sz val="9"/>
      <color theme="4" tint="-0.24997000396251678"/>
      <name val="Arial"/>
      <family val="2"/>
    </font>
    <font>
      <b/>
      <sz val="9"/>
      <color theme="4" tint="-0.24997000396251678"/>
      <name val="Arial"/>
      <family val="2"/>
    </font>
    <font>
      <sz val="9"/>
      <color theme="4" tint="-0.24997000396251678"/>
      <name val="Czcionka tekstu podstawowego"/>
      <family val="2"/>
    </font>
    <font>
      <i/>
      <u val="single"/>
      <sz val="9"/>
      <color theme="4" tint="-0.24997000396251678"/>
      <name val="Arial CE"/>
      <family val="0"/>
    </font>
    <font>
      <i/>
      <u val="single"/>
      <sz val="9"/>
      <color theme="4" tint="-0.24997000396251678"/>
      <name val="Arial"/>
      <family val="2"/>
    </font>
    <font>
      <sz val="9"/>
      <color theme="4" tint="-0.24997000396251678"/>
      <name val="Times New Roman"/>
      <family val="1"/>
    </font>
    <font>
      <i/>
      <sz val="9"/>
      <color rgb="FFFF0000"/>
      <name val="Arial"/>
      <family val="2"/>
    </font>
    <font>
      <i/>
      <u val="single"/>
      <sz val="9"/>
      <color rgb="FFFF0000"/>
      <name val="Arial"/>
      <family val="2"/>
    </font>
    <font>
      <b/>
      <sz val="10"/>
      <color theme="3" tint="-0.24997000396251678"/>
      <name val="Arial"/>
      <family val="2"/>
    </font>
    <font>
      <u val="single"/>
      <sz val="10"/>
      <color theme="3" tint="-0.24997000396251678"/>
      <name val="Arial"/>
      <family val="2"/>
    </font>
    <font>
      <sz val="9"/>
      <color theme="3" tint="-0.24997000396251678"/>
      <name val="Czcionka tekstu podstawowego"/>
      <family val="2"/>
    </font>
    <font>
      <sz val="9"/>
      <color theme="3" tint="-0.24997000396251678"/>
      <name val="Arial"/>
      <family val="2"/>
    </font>
    <font>
      <u val="single"/>
      <sz val="9"/>
      <color theme="3" tint="-0.24997000396251678"/>
      <name val="Arial"/>
      <family val="2"/>
    </font>
    <font>
      <b/>
      <sz val="9"/>
      <color theme="3" tint="-0.24997000396251678"/>
      <name val="Arial"/>
      <family val="2"/>
    </font>
    <font>
      <sz val="10"/>
      <color theme="4" tint="-0.24997000396251678"/>
      <name val="Arial CE"/>
      <family val="0"/>
    </font>
    <font>
      <sz val="10"/>
      <color rgb="FF0070C0"/>
      <name val="Arial"/>
      <family val="2"/>
    </font>
    <font>
      <u val="single"/>
      <sz val="10"/>
      <color rgb="FF0070C0"/>
      <name val="Arial"/>
      <family val="2"/>
    </font>
    <font>
      <i/>
      <u val="single"/>
      <sz val="10"/>
      <color rgb="FF0070C0"/>
      <name val="Arial CE"/>
      <family val="0"/>
    </font>
    <font>
      <sz val="9"/>
      <color rgb="FF0070C0"/>
      <name val="Czcionka tekstu podstawowego"/>
      <family val="2"/>
    </font>
    <font>
      <sz val="9"/>
      <color rgb="FF0070C0"/>
      <name val="Arial"/>
      <family val="2"/>
    </font>
    <font>
      <u val="single"/>
      <sz val="9"/>
      <color rgb="FF0070C0"/>
      <name val="Arial"/>
      <family val="2"/>
    </font>
    <font>
      <b/>
      <sz val="9"/>
      <color rgb="FF0070C0"/>
      <name val="Arial"/>
      <family val="2"/>
    </font>
    <font>
      <i/>
      <u val="single"/>
      <sz val="9"/>
      <color rgb="FF0070C0"/>
      <name val="Arial CE"/>
      <family val="0"/>
    </font>
    <font>
      <sz val="9"/>
      <color theme="4" tint="-0.24997000396251678"/>
      <name val="Arial CE"/>
      <family val="0"/>
    </font>
    <font>
      <b/>
      <sz val="9"/>
      <color theme="3" tint="0.39998000860214233"/>
      <name val="Arial"/>
      <family val="2"/>
    </font>
    <font>
      <sz val="9"/>
      <color theme="3" tint="0.39998000860214233"/>
      <name val="Arial"/>
      <family val="2"/>
    </font>
    <font>
      <i/>
      <u val="single"/>
      <sz val="9"/>
      <color theme="3" tint="0.39998000860214233"/>
      <name val="Arial"/>
      <family val="2"/>
    </font>
    <font>
      <b/>
      <sz val="10"/>
      <color rgb="FFFF0000"/>
      <name val="Arial"/>
      <family val="2"/>
    </font>
    <font>
      <u val="single"/>
      <sz val="10"/>
      <color rgb="FFFF0000"/>
      <name val="Arial"/>
      <family val="2"/>
    </font>
    <font>
      <b/>
      <sz val="10"/>
      <color theme="4" tint="-0.24997000396251678"/>
      <name val="Arial"/>
      <family val="2"/>
    </font>
    <font>
      <u val="single"/>
      <sz val="10"/>
      <color theme="4" tint="-0.24997000396251678"/>
      <name val="Arial"/>
      <family val="2"/>
    </font>
    <font>
      <b/>
      <sz val="9"/>
      <color rgb="FFFF0000"/>
      <name val="Czcionka tekstu podstawowego"/>
      <family val="0"/>
    </font>
    <font>
      <sz val="9"/>
      <color rgb="FFFF0000"/>
      <name val="Arial CE"/>
      <family val="0"/>
    </font>
    <font>
      <b/>
      <sz val="9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0" fontId="85" fillId="27" borderId="2" applyNumberFormat="0" applyAlignment="0" applyProtection="0"/>
    <xf numFmtId="0" fontId="8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3" applyNumberFormat="0" applyFill="0" applyAlignment="0" applyProtection="0"/>
    <xf numFmtId="0" fontId="89" fillId="29" borderId="4" applyNumberFormat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30" borderId="0" applyNumberFormat="0" applyBorder="0" applyAlignment="0" applyProtection="0"/>
    <xf numFmtId="0" fontId="94" fillId="27" borderId="1" applyNumberFormat="0" applyAlignment="0" applyProtection="0"/>
    <xf numFmtId="0" fontId="9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0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 horizontal="right" vertical="center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164" fontId="2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164" fontId="4" fillId="0" borderId="1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4" fillId="0" borderId="0" xfId="0" applyFont="1" applyAlignment="1">
      <alignment/>
    </xf>
    <xf numFmtId="0" fontId="13" fillId="0" borderId="11" xfId="0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49" fontId="14" fillId="0" borderId="10" xfId="0" applyNumberFormat="1" applyFont="1" applyBorder="1" applyAlignment="1">
      <alignment horizontal="center"/>
    </xf>
    <xf numFmtId="164" fontId="14" fillId="0" borderId="10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49" fontId="13" fillId="0" borderId="1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49" fontId="15" fillId="0" borderId="1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1" xfId="0" applyFont="1" applyBorder="1" applyAlignment="1">
      <alignment wrapText="1"/>
    </xf>
    <xf numFmtId="0" fontId="2" fillId="0" borderId="0" xfId="0" applyFont="1" applyAlignment="1">
      <alignment/>
    </xf>
    <xf numFmtId="164" fontId="10" fillId="0" borderId="0" xfId="0" applyNumberFormat="1" applyFont="1" applyAlignment="1">
      <alignment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49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wrapText="1"/>
    </xf>
    <xf numFmtId="49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wrapText="1"/>
    </xf>
    <xf numFmtId="49" fontId="20" fillId="0" borderId="1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49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01" fillId="0" borderId="0" xfId="0" applyFont="1" applyAlignment="1">
      <alignment/>
    </xf>
    <xf numFmtId="0" fontId="102" fillId="0" borderId="0" xfId="0" applyFont="1" applyAlignment="1">
      <alignment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0" fontId="107" fillId="0" borderId="0" xfId="0" applyFont="1" applyAlignment="1">
      <alignment/>
    </xf>
    <xf numFmtId="0" fontId="108" fillId="0" borderId="0" xfId="0" applyFont="1" applyAlignment="1">
      <alignment/>
    </xf>
    <xf numFmtId="0" fontId="109" fillId="0" borderId="0" xfId="0" applyFont="1" applyAlignment="1">
      <alignment/>
    </xf>
    <xf numFmtId="0" fontId="110" fillId="0" borderId="0" xfId="0" applyFont="1" applyAlignment="1">
      <alignment/>
    </xf>
    <xf numFmtId="0" fontId="111" fillId="0" borderId="0" xfId="0" applyFont="1" applyAlignment="1">
      <alignment/>
    </xf>
    <xf numFmtId="0" fontId="112" fillId="0" borderId="0" xfId="0" applyFont="1" applyAlignment="1">
      <alignment/>
    </xf>
    <xf numFmtId="49" fontId="3" fillId="0" borderId="11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0" fontId="22" fillId="0" borderId="11" xfId="0" applyFont="1" applyBorder="1" applyAlignment="1">
      <alignment wrapText="1"/>
    </xf>
    <xf numFmtId="0" fontId="105" fillId="0" borderId="0" xfId="0" applyFont="1" applyAlignment="1">
      <alignment vertical="center"/>
    </xf>
    <xf numFmtId="164" fontId="105" fillId="0" borderId="10" xfId="0" applyNumberFormat="1" applyFont="1" applyBorder="1" applyAlignment="1">
      <alignment horizontal="right" vertical="center"/>
    </xf>
    <xf numFmtId="0" fontId="113" fillId="0" borderId="0" xfId="0" applyFont="1" applyAlignment="1">
      <alignment/>
    </xf>
    <xf numFmtId="164" fontId="105" fillId="0" borderId="12" xfId="0" applyNumberFormat="1" applyFont="1" applyBorder="1" applyAlignment="1">
      <alignment horizontal="right" vertical="center"/>
    </xf>
    <xf numFmtId="0" fontId="104" fillId="0" borderId="0" xfId="0" applyFont="1" applyAlignment="1">
      <alignment horizontal="right"/>
    </xf>
    <xf numFmtId="164" fontId="104" fillId="0" borderId="0" xfId="0" applyNumberFormat="1" applyFont="1" applyAlignment="1">
      <alignment/>
    </xf>
    <xf numFmtId="0" fontId="114" fillId="0" borderId="0" xfId="0" applyFont="1" applyAlignment="1">
      <alignment/>
    </xf>
    <xf numFmtId="0" fontId="114" fillId="0" borderId="0" xfId="0" applyFont="1" applyAlignment="1">
      <alignment horizontal="right"/>
    </xf>
    <xf numFmtId="164" fontId="114" fillId="0" borderId="0" xfId="0" applyNumberFormat="1" applyFont="1" applyAlignment="1">
      <alignment/>
    </xf>
    <xf numFmtId="0" fontId="105" fillId="0" borderId="0" xfId="0" applyFont="1" applyAlignment="1">
      <alignment horizontal="right"/>
    </xf>
    <xf numFmtId="164" fontId="105" fillId="0" borderId="0" xfId="0" applyNumberFormat="1" applyFont="1" applyAlignment="1">
      <alignment/>
    </xf>
    <xf numFmtId="0" fontId="105" fillId="0" borderId="12" xfId="0" applyFont="1" applyBorder="1" applyAlignment="1">
      <alignment/>
    </xf>
    <xf numFmtId="0" fontId="113" fillId="0" borderId="12" xfId="0" applyFont="1" applyBorder="1" applyAlignment="1">
      <alignment/>
    </xf>
    <xf numFmtId="0" fontId="115" fillId="0" borderId="0" xfId="0" applyFont="1" applyAlignment="1">
      <alignment/>
    </xf>
    <xf numFmtId="0" fontId="116" fillId="0" borderId="0" xfId="0" applyFont="1" applyAlignment="1">
      <alignment/>
    </xf>
    <xf numFmtId="0" fontId="117" fillId="0" borderId="0" xfId="0" applyFont="1" applyAlignment="1">
      <alignment/>
    </xf>
    <xf numFmtId="0" fontId="118" fillId="0" borderId="0" xfId="0" applyFont="1" applyAlignment="1">
      <alignment/>
    </xf>
    <xf numFmtId="0" fontId="119" fillId="0" borderId="0" xfId="0" applyFont="1" applyAlignment="1">
      <alignment/>
    </xf>
    <xf numFmtId="164" fontId="120" fillId="0" borderId="10" xfId="0" applyNumberFormat="1" applyFont="1" applyBorder="1" applyAlignment="1">
      <alignment/>
    </xf>
    <xf numFmtId="0" fontId="120" fillId="0" borderId="0" xfId="0" applyFont="1" applyAlignment="1">
      <alignment/>
    </xf>
    <xf numFmtId="164" fontId="120" fillId="0" borderId="13" xfId="0" applyNumberFormat="1" applyFont="1" applyBorder="1" applyAlignment="1">
      <alignment/>
    </xf>
    <xf numFmtId="4" fontId="118" fillId="0" borderId="0" xfId="0" applyNumberFormat="1" applyFont="1" applyAlignment="1">
      <alignment/>
    </xf>
    <xf numFmtId="164" fontId="118" fillId="0" borderId="0" xfId="0" applyNumberFormat="1" applyFont="1" applyAlignment="1">
      <alignment/>
    </xf>
    <xf numFmtId="164" fontId="120" fillId="0" borderId="0" xfId="0" applyNumberFormat="1" applyFont="1" applyBorder="1" applyAlignment="1">
      <alignment/>
    </xf>
    <xf numFmtId="0" fontId="121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164" fontId="7" fillId="0" borderId="10" xfId="0" applyNumberFormat="1" applyFont="1" applyBorder="1" applyAlignment="1">
      <alignment horizontal="right" vertical="center"/>
    </xf>
    <xf numFmtId="164" fontId="2" fillId="0" borderId="14" xfId="0" applyNumberFormat="1" applyFont="1" applyFill="1" applyBorder="1" applyAlignment="1">
      <alignment horizontal="right" vertical="center" wrapText="1"/>
    </xf>
    <xf numFmtId="164" fontId="17" fillId="0" borderId="10" xfId="0" applyNumberFormat="1" applyFont="1" applyBorder="1" applyAlignment="1">
      <alignment horizontal="right" vertical="center"/>
    </xf>
    <xf numFmtId="164" fontId="19" fillId="0" borderId="10" xfId="0" applyNumberFormat="1" applyFont="1" applyBorder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4" fontId="122" fillId="0" borderId="0" xfId="0" applyNumberFormat="1" applyFont="1" applyAlignment="1">
      <alignment/>
    </xf>
    <xf numFmtId="0" fontId="122" fillId="0" borderId="0" xfId="0" applyFont="1" applyAlignment="1">
      <alignment/>
    </xf>
    <xf numFmtId="0" fontId="123" fillId="0" borderId="0" xfId="0" applyFont="1" applyAlignment="1">
      <alignment/>
    </xf>
    <xf numFmtId="0" fontId="124" fillId="0" borderId="0" xfId="0" applyFont="1" applyAlignment="1">
      <alignment/>
    </xf>
    <xf numFmtId="0" fontId="125" fillId="0" borderId="0" xfId="0" applyFont="1" applyAlignment="1">
      <alignment/>
    </xf>
    <xf numFmtId="0" fontId="126" fillId="0" borderId="0" xfId="0" applyFont="1" applyAlignment="1">
      <alignment/>
    </xf>
    <xf numFmtId="0" fontId="127" fillId="0" borderId="0" xfId="0" applyFont="1" applyAlignment="1">
      <alignment/>
    </xf>
    <xf numFmtId="0" fontId="128" fillId="0" borderId="0" xfId="0" applyFont="1" applyAlignment="1">
      <alignment/>
    </xf>
    <xf numFmtId="0" fontId="129" fillId="0" borderId="0" xfId="0" applyFont="1" applyAlignment="1">
      <alignment/>
    </xf>
    <xf numFmtId="171" fontId="17" fillId="0" borderId="15" xfId="0" applyNumberFormat="1" applyFont="1" applyFill="1" applyBorder="1" applyAlignment="1">
      <alignment horizontal="center" vertical="top" wrapText="1"/>
    </xf>
    <xf numFmtId="171" fontId="19" fillId="0" borderId="15" xfId="0" applyNumberFormat="1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left" vertical="top" wrapText="1"/>
    </xf>
    <xf numFmtId="171" fontId="18" fillId="0" borderId="15" xfId="0" applyNumberFormat="1" applyFont="1" applyFill="1" applyBorder="1" applyAlignment="1">
      <alignment horizontal="left" vertical="top" wrapText="1"/>
    </xf>
    <xf numFmtId="0" fontId="23" fillId="0" borderId="15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left" vertical="top" wrapText="1"/>
    </xf>
    <xf numFmtId="164" fontId="2" fillId="0" borderId="16" xfId="0" applyNumberFormat="1" applyFont="1" applyBorder="1" applyAlignment="1">
      <alignment horizontal="right" vertical="center"/>
    </xf>
    <xf numFmtId="164" fontId="4" fillId="0" borderId="16" xfId="0" applyNumberFormat="1" applyFont="1" applyBorder="1" applyAlignment="1">
      <alignment horizontal="right" vertical="center"/>
    </xf>
    <xf numFmtId="164" fontId="7" fillId="0" borderId="16" xfId="0" applyNumberFormat="1" applyFont="1" applyBorder="1" applyAlignment="1">
      <alignment horizontal="right" vertical="center"/>
    </xf>
    <xf numFmtId="0" fontId="24" fillId="0" borderId="11" xfId="0" applyFont="1" applyBorder="1" applyAlignment="1">
      <alignment wrapText="1"/>
    </xf>
    <xf numFmtId="0" fontId="4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/>
    </xf>
    <xf numFmtId="0" fontId="130" fillId="0" borderId="0" xfId="0" applyFont="1" applyAlignment="1">
      <alignment/>
    </xf>
    <xf numFmtId="164" fontId="4" fillId="0" borderId="14" xfId="0" applyNumberFormat="1" applyFont="1" applyFill="1" applyBorder="1" applyAlignment="1">
      <alignment horizontal="right" vertical="center" wrapText="1"/>
    </xf>
    <xf numFmtId="164" fontId="18" fillId="0" borderId="11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164" fontId="14" fillId="0" borderId="11" xfId="0" applyNumberFormat="1" applyFont="1" applyBorder="1" applyAlignment="1">
      <alignment horizontal="right" vertical="center"/>
    </xf>
    <xf numFmtId="164" fontId="5" fillId="0" borderId="17" xfId="0" applyNumberFormat="1" applyFont="1" applyBorder="1" applyAlignment="1">
      <alignment horizontal="right" vertical="center"/>
    </xf>
    <xf numFmtId="164" fontId="25" fillId="0" borderId="11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>
      <alignment horizontal="right" vertical="center"/>
    </xf>
    <xf numFmtId="164" fontId="4" fillId="0" borderId="10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164" fontId="5" fillId="0" borderId="1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120" fillId="0" borderId="0" xfId="0" applyFont="1" applyAlignment="1">
      <alignment horizontal="right"/>
    </xf>
    <xf numFmtId="164" fontId="120" fillId="0" borderId="0" xfId="0" applyNumberFormat="1" applyFont="1" applyAlignment="1">
      <alignment/>
    </xf>
    <xf numFmtId="0" fontId="118" fillId="0" borderId="0" xfId="0" applyFont="1" applyAlignment="1">
      <alignment horizontal="right"/>
    </xf>
    <xf numFmtId="0" fontId="131" fillId="0" borderId="0" xfId="0" applyFont="1" applyAlignment="1">
      <alignment/>
    </xf>
    <xf numFmtId="0" fontId="131" fillId="0" borderId="0" xfId="0" applyFont="1" applyAlignment="1">
      <alignment horizontal="right"/>
    </xf>
    <xf numFmtId="164" fontId="131" fillId="0" borderId="0" xfId="0" applyNumberFormat="1" applyFont="1" applyAlignment="1">
      <alignment/>
    </xf>
    <xf numFmtId="0" fontId="132" fillId="0" borderId="0" xfId="0" applyFont="1" applyAlignment="1">
      <alignment/>
    </xf>
    <xf numFmtId="0" fontId="132" fillId="0" borderId="0" xfId="0" applyFont="1" applyAlignment="1">
      <alignment horizontal="right"/>
    </xf>
    <xf numFmtId="164" fontId="132" fillId="0" borderId="0" xfId="0" applyNumberFormat="1" applyFont="1" applyAlignment="1">
      <alignment/>
    </xf>
    <xf numFmtId="0" fontId="133" fillId="0" borderId="0" xfId="0" applyFont="1" applyAlignment="1">
      <alignment/>
    </xf>
    <xf numFmtId="0" fontId="133" fillId="0" borderId="0" xfId="0" applyFont="1" applyAlignment="1">
      <alignment horizontal="right"/>
    </xf>
    <xf numFmtId="164" fontId="133" fillId="0" borderId="0" xfId="0" applyNumberFormat="1" applyFont="1" applyAlignment="1">
      <alignment/>
    </xf>
    <xf numFmtId="0" fontId="134" fillId="0" borderId="0" xfId="0" applyFont="1" applyAlignment="1">
      <alignment/>
    </xf>
    <xf numFmtId="0" fontId="135" fillId="0" borderId="0" xfId="0" applyFont="1" applyAlignment="1">
      <alignment/>
    </xf>
    <xf numFmtId="0" fontId="136" fillId="0" borderId="0" xfId="0" applyFont="1" applyAlignment="1">
      <alignment/>
    </xf>
    <xf numFmtId="0" fontId="137" fillId="0" borderId="0" xfId="0" applyFont="1" applyAlignment="1">
      <alignment/>
    </xf>
    <xf numFmtId="4" fontId="107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vertical="center" wrapText="1"/>
    </xf>
    <xf numFmtId="164" fontId="5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164" fontId="26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right" vertical="center"/>
    </xf>
    <xf numFmtId="0" fontId="2" fillId="0" borderId="0" xfId="0" applyNumberFormat="1" applyFont="1" applyAlignment="1">
      <alignment wrapText="1"/>
    </xf>
    <xf numFmtId="49" fontId="105" fillId="0" borderId="0" xfId="0" applyNumberFormat="1" applyFont="1" applyAlignment="1">
      <alignment horizontal="center"/>
    </xf>
    <xf numFmtId="0" fontId="105" fillId="0" borderId="0" xfId="0" applyFont="1" applyAlignment="1">
      <alignment/>
    </xf>
    <xf numFmtId="164" fontId="105" fillId="0" borderId="0" xfId="0" applyNumberFormat="1" applyFont="1" applyAlignment="1">
      <alignment horizontal="right" vertical="center"/>
    </xf>
    <xf numFmtId="0" fontId="105" fillId="0" borderId="0" xfId="0" applyFont="1" applyAlignment="1">
      <alignment horizontal="right" vertical="center"/>
    </xf>
    <xf numFmtId="0" fontId="138" fillId="33" borderId="10" xfId="0" applyNumberFormat="1" applyFont="1" applyFill="1" applyBorder="1" applyAlignment="1">
      <alignment horizontal="center" vertical="center" wrapText="1"/>
    </xf>
    <xf numFmtId="0" fontId="138" fillId="33" borderId="10" xfId="0" applyFont="1" applyFill="1" applyBorder="1" applyAlignment="1">
      <alignment horizontal="center" vertical="center"/>
    </xf>
    <xf numFmtId="0" fontId="104" fillId="33" borderId="10" xfId="0" applyFont="1" applyFill="1" applyBorder="1" applyAlignment="1">
      <alignment horizontal="right" vertical="center" wrapText="1"/>
    </xf>
    <xf numFmtId="164" fontId="104" fillId="0" borderId="10" xfId="0" applyNumberFormat="1" applyFont="1" applyFill="1" applyBorder="1" applyAlignment="1">
      <alignment horizontal="right" vertical="center"/>
    </xf>
    <xf numFmtId="49" fontId="103" fillId="0" borderId="10" xfId="0" applyNumberFormat="1" applyFont="1" applyBorder="1" applyAlignment="1">
      <alignment horizontal="center" vertical="center" wrapText="1"/>
    </xf>
    <xf numFmtId="0" fontId="103" fillId="0" borderId="10" xfId="0" applyFont="1" applyBorder="1" applyAlignment="1">
      <alignment horizontal="left" vertical="center" wrapText="1"/>
    </xf>
    <xf numFmtId="164" fontId="105" fillId="0" borderId="10" xfId="0" applyNumberFormat="1" applyFont="1" applyFill="1" applyBorder="1" applyAlignment="1">
      <alignment horizontal="right" vertical="center"/>
    </xf>
    <xf numFmtId="0" fontId="103" fillId="0" borderId="10" xfId="0" applyNumberFormat="1" applyFont="1" applyBorder="1" applyAlignment="1">
      <alignment horizontal="center" vertical="center" wrapText="1"/>
    </xf>
    <xf numFmtId="0" fontId="139" fillId="0" borderId="10" xfId="0" applyNumberFormat="1" applyFont="1" applyBorder="1" applyAlignment="1">
      <alignment horizontal="center" vertical="center" wrapText="1"/>
    </xf>
    <xf numFmtId="0" fontId="139" fillId="0" borderId="10" xfId="0" applyFont="1" applyBorder="1" applyAlignment="1">
      <alignment horizontal="left" vertical="center" wrapText="1"/>
    </xf>
    <xf numFmtId="0" fontId="139" fillId="0" borderId="10" xfId="0" applyNumberFormat="1" applyFont="1" applyBorder="1" applyAlignment="1">
      <alignment horizontal="center" wrapText="1"/>
    </xf>
    <xf numFmtId="0" fontId="139" fillId="0" borderId="10" xfId="0" applyFont="1" applyBorder="1" applyAlignment="1">
      <alignment horizontal="left" wrapText="1"/>
    </xf>
    <xf numFmtId="0" fontId="140" fillId="0" borderId="10" xfId="0" applyFont="1" applyBorder="1" applyAlignment="1">
      <alignment horizontal="left" vertical="center" wrapText="1"/>
    </xf>
    <xf numFmtId="164" fontId="104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140" fillId="0" borderId="10" xfId="0" applyFont="1" applyFill="1" applyBorder="1" applyAlignment="1">
      <alignment horizontal="center" vertical="center" wrapText="1"/>
    </xf>
    <xf numFmtId="0" fontId="105" fillId="0" borderId="0" xfId="0" applyFont="1" applyAlignment="1">
      <alignment horizontal="justify"/>
    </xf>
    <xf numFmtId="0" fontId="105" fillId="0" borderId="0" xfId="0" applyFont="1" applyAlignment="1">
      <alignment/>
    </xf>
    <xf numFmtId="0" fontId="2" fillId="0" borderId="19" xfId="0" applyFont="1" applyBorder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8"/>
  <sheetViews>
    <sheetView tabSelected="1" zoomScalePageLayoutView="0" workbookViewId="0" topLeftCell="A1">
      <selection activeCell="B348" sqref="B348"/>
    </sheetView>
  </sheetViews>
  <sheetFormatPr defaultColWidth="9" defaultRowHeight="14.25"/>
  <cols>
    <col min="1" max="1" width="9" style="42" customWidth="1"/>
    <col min="2" max="2" width="48.8984375" style="43" customWidth="1"/>
    <col min="3" max="4" width="12.5" style="99" customWidth="1"/>
    <col min="5" max="5" width="18.09765625" style="43" hidden="1" customWidth="1"/>
    <col min="6" max="6" width="11.5" style="43" hidden="1" customWidth="1"/>
    <col min="7" max="7" width="14.8984375" style="43" customWidth="1"/>
    <col min="8" max="8" width="10.19921875" style="43" customWidth="1"/>
    <col min="9" max="12" width="9" style="43" customWidth="1"/>
    <col min="13" max="13" width="10" style="43" bestFit="1" customWidth="1"/>
    <col min="14" max="16384" width="9" style="43" customWidth="1"/>
  </cols>
  <sheetData>
    <row r="1" spans="1:5" s="8" customFormat="1" ht="24" customHeight="1">
      <c r="A1" s="16"/>
      <c r="C1" s="93"/>
      <c r="D1" s="93" t="s">
        <v>6</v>
      </c>
      <c r="E1" s="14"/>
    </row>
    <row r="2" spans="1:5" s="8" customFormat="1" ht="14.25" customHeight="1">
      <c r="A2" s="193" t="s">
        <v>248</v>
      </c>
      <c r="B2" s="193"/>
      <c r="C2" s="193"/>
      <c r="D2" s="193"/>
      <c r="E2" s="14"/>
    </row>
    <row r="3" spans="1:5" s="8" customFormat="1" ht="17.25" customHeight="1">
      <c r="A3" s="30" t="s">
        <v>0</v>
      </c>
      <c r="B3" s="188" t="s">
        <v>1</v>
      </c>
      <c r="C3" s="189" t="s">
        <v>2</v>
      </c>
      <c r="D3" s="189" t="s">
        <v>3</v>
      </c>
      <c r="E3" s="14"/>
    </row>
    <row r="4" spans="1:4" s="8" customFormat="1" ht="6.75" customHeight="1">
      <c r="A4" s="30"/>
      <c r="B4" s="188"/>
      <c r="C4" s="189"/>
      <c r="D4" s="189"/>
    </row>
    <row r="5" spans="1:4" s="56" customFormat="1" ht="15" customHeight="1" hidden="1">
      <c r="A5" s="10" t="s">
        <v>10</v>
      </c>
      <c r="B5" s="11" t="s">
        <v>28</v>
      </c>
      <c r="C5" s="25">
        <f>C7</f>
        <v>0</v>
      </c>
      <c r="D5" s="25"/>
    </row>
    <row r="6" spans="1:4" s="68" customFormat="1" ht="22.5" customHeight="1" hidden="1">
      <c r="A6" s="133"/>
      <c r="B6" s="153" t="s">
        <v>135</v>
      </c>
      <c r="C6" s="154"/>
      <c r="D6" s="25"/>
    </row>
    <row r="7" spans="1:4" s="68" customFormat="1" ht="25.5" customHeight="1" hidden="1">
      <c r="A7" s="155" t="s">
        <v>37</v>
      </c>
      <c r="B7" s="156" t="s">
        <v>138</v>
      </c>
      <c r="C7" s="2"/>
      <c r="D7" s="2"/>
    </row>
    <row r="8" spans="1:4" s="57" customFormat="1" ht="28.5" customHeight="1" hidden="1">
      <c r="A8" s="157">
        <v>6208</v>
      </c>
      <c r="B8" s="1" t="s">
        <v>27</v>
      </c>
      <c r="C8" s="2"/>
      <c r="D8" s="2"/>
    </row>
    <row r="9" spans="1:4" s="57" customFormat="1" ht="15.75" customHeight="1" hidden="1">
      <c r="A9" s="133">
        <v>600</v>
      </c>
      <c r="B9" s="31" t="s">
        <v>14</v>
      </c>
      <c r="C9" s="25"/>
      <c r="D9" s="25">
        <f>D10</f>
        <v>164589</v>
      </c>
    </row>
    <row r="10" spans="1:4" s="70" customFormat="1" ht="33.75" hidden="1">
      <c r="A10" s="158"/>
      <c r="B10" s="159" t="s">
        <v>177</v>
      </c>
      <c r="C10" s="154"/>
      <c r="D10" s="154">
        <f>D11</f>
        <v>164589</v>
      </c>
    </row>
    <row r="11" spans="1:4" s="57" customFormat="1" ht="28.5" customHeight="1" hidden="1">
      <c r="A11" s="157">
        <v>6330</v>
      </c>
      <c r="B11" s="1" t="s">
        <v>18</v>
      </c>
      <c r="C11" s="2"/>
      <c r="D11" s="2">
        <v>164589</v>
      </c>
    </row>
    <row r="12" spans="1:4" s="57" customFormat="1" ht="15.75" customHeight="1" hidden="1">
      <c r="A12" s="133">
        <v>630</v>
      </c>
      <c r="B12" s="11" t="s">
        <v>20</v>
      </c>
      <c r="C12" s="25"/>
      <c r="D12" s="25">
        <f>D13</f>
        <v>0</v>
      </c>
    </row>
    <row r="13" spans="1:4" s="70" customFormat="1" ht="33.75" hidden="1">
      <c r="A13" s="158"/>
      <c r="B13" s="159" t="s">
        <v>33</v>
      </c>
      <c r="C13" s="2"/>
      <c r="D13" s="160">
        <f>D14</f>
        <v>0</v>
      </c>
    </row>
    <row r="14" spans="1:5" s="57" customFormat="1" ht="28.5" customHeight="1" hidden="1">
      <c r="A14" s="157">
        <v>6207</v>
      </c>
      <c r="B14" s="1" t="s">
        <v>27</v>
      </c>
      <c r="C14" s="2"/>
      <c r="D14" s="2"/>
      <c r="E14" s="71"/>
    </row>
    <row r="15" spans="1:7" s="138" customFormat="1" ht="23.25" customHeight="1">
      <c r="A15" s="10" t="s">
        <v>178</v>
      </c>
      <c r="B15" s="11" t="s">
        <v>181</v>
      </c>
      <c r="C15" s="25"/>
      <c r="D15" s="25">
        <f>D17+D19+D21</f>
        <v>1556608.16</v>
      </c>
      <c r="F15" s="139"/>
      <c r="G15" s="140"/>
    </row>
    <row r="16" spans="1:7" s="144" customFormat="1" ht="17.25" customHeight="1">
      <c r="A16" s="32"/>
      <c r="B16" s="161" t="s">
        <v>209</v>
      </c>
      <c r="C16" s="2"/>
      <c r="D16" s="33">
        <f>D17</f>
        <v>250000</v>
      </c>
      <c r="F16" s="145"/>
      <c r="G16" s="146"/>
    </row>
    <row r="17" spans="1:7" s="141" customFormat="1" ht="19.5" customHeight="1">
      <c r="A17" s="6" t="s">
        <v>210</v>
      </c>
      <c r="B17" s="1" t="s">
        <v>211</v>
      </c>
      <c r="C17" s="2"/>
      <c r="D17" s="2">
        <v>250000</v>
      </c>
      <c r="F17" s="142"/>
      <c r="G17" s="143"/>
    </row>
    <row r="18" spans="1:7" s="141" customFormat="1" ht="53.25" customHeight="1">
      <c r="A18" s="6"/>
      <c r="B18" s="159" t="s">
        <v>237</v>
      </c>
      <c r="C18" s="2"/>
      <c r="D18" s="2">
        <f>1233861.99</f>
        <v>1233861.99</v>
      </c>
      <c r="F18" s="142"/>
      <c r="G18" s="143"/>
    </row>
    <row r="19" spans="1:7" s="141" customFormat="1" ht="47.25" customHeight="1">
      <c r="A19" s="6" t="s">
        <v>212</v>
      </c>
      <c r="B19" s="1" t="s">
        <v>213</v>
      </c>
      <c r="C19" s="2"/>
      <c r="D19" s="2">
        <f>D18</f>
        <v>1233861.99</v>
      </c>
      <c r="F19" s="142"/>
      <c r="G19" s="143"/>
    </row>
    <row r="20" spans="1:7" s="141" customFormat="1" ht="29.25" customHeight="1">
      <c r="A20" s="6"/>
      <c r="B20" s="159" t="s">
        <v>236</v>
      </c>
      <c r="C20" s="2"/>
      <c r="D20" s="2">
        <f>D21</f>
        <v>72746.17</v>
      </c>
      <c r="F20" s="142"/>
      <c r="G20" s="143"/>
    </row>
    <row r="21" spans="1:7" s="141" customFormat="1" ht="54.75" customHeight="1">
      <c r="A21" s="6" t="s">
        <v>214</v>
      </c>
      <c r="B21" s="1" t="s">
        <v>213</v>
      </c>
      <c r="C21" s="2"/>
      <c r="D21" s="2">
        <v>72746.17</v>
      </c>
      <c r="F21" s="142"/>
      <c r="G21" s="143"/>
    </row>
    <row r="22" spans="1:7" s="141" customFormat="1" ht="19.5" customHeight="1">
      <c r="A22" s="10" t="s">
        <v>156</v>
      </c>
      <c r="B22" s="11" t="s">
        <v>157</v>
      </c>
      <c r="C22" s="25">
        <f>C24+C26</f>
        <v>17500</v>
      </c>
      <c r="D22" s="25">
        <f>D28</f>
        <v>40000</v>
      </c>
      <c r="F22" s="142"/>
      <c r="G22" s="143"/>
    </row>
    <row r="23" spans="1:7" s="141" customFormat="1" ht="15.75" customHeight="1">
      <c r="A23" s="6"/>
      <c r="B23" s="161" t="s">
        <v>215</v>
      </c>
      <c r="C23" s="2">
        <f>C24</f>
        <v>9000</v>
      </c>
      <c r="D23" s="2"/>
      <c r="F23" s="142"/>
      <c r="G23" s="143"/>
    </row>
    <row r="24" spans="1:7" s="141" customFormat="1" ht="15.75" customHeight="1">
      <c r="A24" s="6" t="s">
        <v>216</v>
      </c>
      <c r="B24" s="8" t="s">
        <v>245</v>
      </c>
      <c r="C24" s="2">
        <v>9000</v>
      </c>
      <c r="D24" s="2"/>
      <c r="F24" s="142"/>
      <c r="G24" s="143"/>
    </row>
    <row r="25" spans="1:7" s="141" customFormat="1" ht="15.75" customHeight="1">
      <c r="A25" s="6"/>
      <c r="B25" s="161" t="s">
        <v>246</v>
      </c>
      <c r="C25" s="2">
        <f>C26</f>
        <v>8500</v>
      </c>
      <c r="D25" s="2"/>
      <c r="F25" s="142"/>
      <c r="G25" s="143"/>
    </row>
    <row r="26" spans="1:7" s="141" customFormat="1" ht="15.75" customHeight="1">
      <c r="A26" s="6" t="s">
        <v>179</v>
      </c>
      <c r="B26" s="1" t="s">
        <v>180</v>
      </c>
      <c r="C26" s="2">
        <v>8500</v>
      </c>
      <c r="D26" s="2"/>
      <c r="F26" s="142"/>
      <c r="G26" s="143"/>
    </row>
    <row r="27" spans="1:7" s="141" customFormat="1" ht="15.75" customHeight="1">
      <c r="A27" s="6"/>
      <c r="B27" s="161" t="s">
        <v>243</v>
      </c>
      <c r="C27" s="2"/>
      <c r="D27" s="2">
        <f>D28</f>
        <v>40000</v>
      </c>
      <c r="F27" s="142"/>
      <c r="G27" s="143"/>
    </row>
    <row r="28" spans="1:7" s="141" customFormat="1" ht="15.75" customHeight="1">
      <c r="A28" s="6" t="s">
        <v>37</v>
      </c>
      <c r="B28" s="1" t="s">
        <v>244</v>
      </c>
      <c r="C28" s="2"/>
      <c r="D28" s="2">
        <v>40000</v>
      </c>
      <c r="F28" s="142"/>
      <c r="G28" s="143"/>
    </row>
    <row r="29" spans="1:7" s="138" customFormat="1" ht="18.75" customHeight="1">
      <c r="A29" s="10" t="s">
        <v>100</v>
      </c>
      <c r="B29" s="11" t="s">
        <v>217</v>
      </c>
      <c r="C29" s="25"/>
      <c r="D29" s="25">
        <f>D31+D33</f>
        <v>337500</v>
      </c>
      <c r="F29" s="139"/>
      <c r="G29" s="140"/>
    </row>
    <row r="30" spans="1:7" s="141" customFormat="1" ht="29.25" customHeight="1">
      <c r="A30" s="6"/>
      <c r="B30" s="159" t="s">
        <v>251</v>
      </c>
      <c r="C30" s="2"/>
      <c r="D30" s="2">
        <v>132280.34</v>
      </c>
      <c r="F30" s="142"/>
      <c r="G30" s="143"/>
    </row>
    <row r="31" spans="1:7" s="141" customFormat="1" ht="48" customHeight="1">
      <c r="A31" s="6" t="s">
        <v>212</v>
      </c>
      <c r="B31" s="1" t="s">
        <v>213</v>
      </c>
      <c r="C31" s="2"/>
      <c r="D31" s="2">
        <f>D30</f>
        <v>132280.34</v>
      </c>
      <c r="F31" s="142"/>
      <c r="G31" s="143"/>
    </row>
    <row r="32" spans="1:7" s="141" customFormat="1" ht="29.25" customHeight="1">
      <c r="A32" s="6"/>
      <c r="B32" s="159" t="s">
        <v>218</v>
      </c>
      <c r="C32" s="2"/>
      <c r="D32" s="2">
        <f>D33</f>
        <v>205219.66</v>
      </c>
      <c r="F32" s="142"/>
      <c r="G32" s="143"/>
    </row>
    <row r="33" spans="1:7" s="141" customFormat="1" ht="48" customHeight="1">
      <c r="A33" s="6" t="s">
        <v>214</v>
      </c>
      <c r="B33" s="1" t="s">
        <v>213</v>
      </c>
      <c r="C33" s="2"/>
      <c r="D33" s="2">
        <v>205219.66</v>
      </c>
      <c r="F33" s="142"/>
      <c r="G33" s="143"/>
    </row>
    <row r="34" spans="1:7" s="141" customFormat="1" ht="30" customHeight="1">
      <c r="A34" s="10" t="s">
        <v>39</v>
      </c>
      <c r="B34" s="11" t="s">
        <v>40</v>
      </c>
      <c r="C34" s="25">
        <f>C35+C46</f>
        <v>110000</v>
      </c>
      <c r="D34" s="25"/>
      <c r="F34" s="142"/>
      <c r="G34" s="143"/>
    </row>
    <row r="35" spans="1:7" s="141" customFormat="1" ht="18" customHeight="1">
      <c r="A35" s="3"/>
      <c r="B35" s="162" t="s">
        <v>219</v>
      </c>
      <c r="C35" s="94">
        <f>C36</f>
        <v>105000</v>
      </c>
      <c r="D35" s="2"/>
      <c r="F35" s="142"/>
      <c r="G35" s="143"/>
    </row>
    <row r="36" spans="1:7" s="141" customFormat="1" ht="18" customHeight="1">
      <c r="A36" s="6" t="s">
        <v>220</v>
      </c>
      <c r="B36" s="1" t="s">
        <v>221</v>
      </c>
      <c r="C36" s="2">
        <v>105000</v>
      </c>
      <c r="D36" s="2"/>
      <c r="F36" s="142"/>
      <c r="G36" s="143"/>
    </row>
    <row r="37" spans="1:7" s="141" customFormat="1" ht="21" customHeight="1" hidden="1">
      <c r="A37" s="3"/>
      <c r="B37" s="162" t="s">
        <v>182</v>
      </c>
      <c r="C37" s="94">
        <f>C38</f>
        <v>20000</v>
      </c>
      <c r="D37" s="2"/>
      <c r="F37" s="142"/>
      <c r="G37" s="143"/>
    </row>
    <row r="38" spans="1:7" s="141" customFormat="1" ht="11.25" hidden="1">
      <c r="A38" s="6" t="s">
        <v>41</v>
      </c>
      <c r="B38" s="1" t="s">
        <v>42</v>
      </c>
      <c r="C38" s="2">
        <v>20000</v>
      </c>
      <c r="D38" s="2"/>
      <c r="F38" s="142"/>
      <c r="G38" s="143"/>
    </row>
    <row r="39" spans="1:7" s="141" customFormat="1" ht="18" customHeight="1" hidden="1">
      <c r="A39" s="3"/>
      <c r="B39" s="162" t="s">
        <v>185</v>
      </c>
      <c r="C39" s="94"/>
      <c r="D39" s="94">
        <f>D40+D41</f>
        <v>60000</v>
      </c>
      <c r="F39" s="142"/>
      <c r="G39" s="143"/>
    </row>
    <row r="40" spans="1:7" s="141" customFormat="1" ht="24" customHeight="1" hidden="1">
      <c r="A40" s="6" t="s">
        <v>183</v>
      </c>
      <c r="B40" s="1" t="s">
        <v>184</v>
      </c>
      <c r="C40" s="2"/>
      <c r="D40" s="2">
        <v>10000</v>
      </c>
      <c r="F40" s="142"/>
      <c r="G40" s="143"/>
    </row>
    <row r="41" spans="1:7" s="141" customFormat="1" ht="11.25" hidden="1">
      <c r="A41" s="6" t="s">
        <v>186</v>
      </c>
      <c r="B41" s="1" t="s">
        <v>187</v>
      </c>
      <c r="C41" s="2"/>
      <c r="D41" s="2">
        <v>50000</v>
      </c>
      <c r="F41" s="142"/>
      <c r="G41" s="143"/>
    </row>
    <row r="42" spans="1:7" s="144" customFormat="1" ht="41.25" customHeight="1" hidden="1">
      <c r="A42" s="163"/>
      <c r="B42" s="164" t="s">
        <v>208</v>
      </c>
      <c r="C42" s="33">
        <f>C43+C44</f>
        <v>115000</v>
      </c>
      <c r="D42" s="33"/>
      <c r="F42" s="145"/>
      <c r="G42" s="146"/>
    </row>
    <row r="43" spans="1:7" s="141" customFormat="1" ht="11.25" hidden="1">
      <c r="A43" s="6" t="s">
        <v>186</v>
      </c>
      <c r="B43" s="1" t="s">
        <v>187</v>
      </c>
      <c r="C43" s="2">
        <v>50000</v>
      </c>
      <c r="D43" s="2"/>
      <c r="F43" s="142"/>
      <c r="G43" s="143"/>
    </row>
    <row r="44" spans="1:7" s="141" customFormat="1" ht="24" customHeight="1" hidden="1">
      <c r="A44" s="6" t="s">
        <v>124</v>
      </c>
      <c r="B44" s="1" t="s">
        <v>125</v>
      </c>
      <c r="C44" s="2">
        <v>65000</v>
      </c>
      <c r="D44" s="2"/>
      <c r="F44" s="142"/>
      <c r="G44" s="143"/>
    </row>
    <row r="45" spans="1:7" s="144" customFormat="1" ht="31.5" customHeight="1">
      <c r="A45" s="163"/>
      <c r="B45" s="164" t="s">
        <v>189</v>
      </c>
      <c r="C45" s="33">
        <f>C46</f>
        <v>5000</v>
      </c>
      <c r="D45" s="33"/>
      <c r="F45" s="145"/>
      <c r="G45" s="146"/>
    </row>
    <row r="46" spans="1:7" s="141" customFormat="1" ht="13.5" customHeight="1">
      <c r="A46" s="155" t="s">
        <v>190</v>
      </c>
      <c r="B46" s="165" t="s">
        <v>188</v>
      </c>
      <c r="C46" s="34">
        <v>5000</v>
      </c>
      <c r="D46" s="34"/>
      <c r="F46" s="142"/>
      <c r="G46" s="143"/>
    </row>
    <row r="47" spans="1:7" s="138" customFormat="1" ht="16.5" customHeight="1">
      <c r="A47" s="10" t="s">
        <v>34</v>
      </c>
      <c r="B47" s="11" t="s">
        <v>35</v>
      </c>
      <c r="C47" s="25"/>
      <c r="D47" s="25">
        <f>D48</f>
        <v>500000</v>
      </c>
      <c r="F47" s="139"/>
      <c r="G47" s="140"/>
    </row>
    <row r="48" spans="1:7" s="144" customFormat="1" ht="11.25">
      <c r="A48" s="32"/>
      <c r="B48" s="161" t="s">
        <v>252</v>
      </c>
      <c r="C48" s="33"/>
      <c r="D48" s="33">
        <f>D49</f>
        <v>500000</v>
      </c>
      <c r="F48" s="145"/>
      <c r="G48" s="146"/>
    </row>
    <row r="49" spans="1:7" s="141" customFormat="1" ht="11.25">
      <c r="A49" s="6" t="s">
        <v>179</v>
      </c>
      <c r="B49" s="1" t="s">
        <v>180</v>
      </c>
      <c r="C49" s="2"/>
      <c r="D49" s="2">
        <v>500000</v>
      </c>
      <c r="F49" s="142"/>
      <c r="G49" s="143"/>
    </row>
    <row r="50" spans="1:7" s="87" customFormat="1" ht="23.25" customHeight="1">
      <c r="A50" s="10" t="s">
        <v>222</v>
      </c>
      <c r="B50" s="11" t="s">
        <v>223</v>
      </c>
      <c r="C50" s="25">
        <f>C52+C54+C56+C58+C60</f>
        <v>477175.14999999997</v>
      </c>
      <c r="D50" s="25">
        <f>D51</f>
        <v>368006.4</v>
      </c>
      <c r="F50" s="135"/>
      <c r="G50" s="136"/>
    </row>
    <row r="51" spans="1:7" s="84" customFormat="1" ht="29.25" customHeight="1">
      <c r="A51" s="6"/>
      <c r="B51" s="159" t="s">
        <v>229</v>
      </c>
      <c r="C51" s="2"/>
      <c r="D51" s="2">
        <f>D52</f>
        <v>368006.4</v>
      </c>
      <c r="F51" s="137"/>
      <c r="G51" s="90"/>
    </row>
    <row r="52" spans="1:7" s="84" customFormat="1" ht="48.75" customHeight="1">
      <c r="A52" s="6" t="s">
        <v>224</v>
      </c>
      <c r="B52" s="166" t="s">
        <v>232</v>
      </c>
      <c r="C52" s="2"/>
      <c r="D52" s="2">
        <v>368006.4</v>
      </c>
      <c r="F52" s="137"/>
      <c r="G52" s="90"/>
    </row>
    <row r="53" spans="1:7" s="84" customFormat="1" ht="29.25" customHeight="1">
      <c r="A53" s="6"/>
      <c r="B53" s="159" t="s">
        <v>227</v>
      </c>
      <c r="C53" s="2">
        <v>176419.87</v>
      </c>
      <c r="D53" s="2"/>
      <c r="F53" s="137"/>
      <c r="G53" s="90"/>
    </row>
    <row r="54" spans="1:7" s="84" customFormat="1" ht="48" customHeight="1">
      <c r="A54" s="6" t="s">
        <v>225</v>
      </c>
      <c r="B54" s="1" t="s">
        <v>213</v>
      </c>
      <c r="C54" s="2">
        <f>C53</f>
        <v>176419.87</v>
      </c>
      <c r="D54" s="2"/>
      <c r="F54" s="137"/>
      <c r="G54" s="90"/>
    </row>
    <row r="55" spans="1:7" s="84" customFormat="1" ht="29.25" customHeight="1">
      <c r="A55" s="6"/>
      <c r="B55" s="159" t="s">
        <v>228</v>
      </c>
      <c r="C55" s="2">
        <v>20755.28</v>
      </c>
      <c r="D55" s="2"/>
      <c r="F55" s="137"/>
      <c r="G55" s="90"/>
    </row>
    <row r="56" spans="1:7" s="84" customFormat="1" ht="48" customHeight="1">
      <c r="A56" s="6" t="s">
        <v>226</v>
      </c>
      <c r="B56" s="1" t="s">
        <v>213</v>
      </c>
      <c r="C56" s="2">
        <f>C55</f>
        <v>20755.28</v>
      </c>
      <c r="D56" s="2"/>
      <c r="F56" s="137"/>
      <c r="G56" s="90"/>
    </row>
    <row r="57" spans="1:7" s="84" customFormat="1" ht="29.25" customHeight="1">
      <c r="A57" s="6"/>
      <c r="B57" s="159" t="s">
        <v>230</v>
      </c>
      <c r="C57" s="2">
        <v>264444.44</v>
      </c>
      <c r="D57" s="2"/>
      <c r="F57" s="137"/>
      <c r="G57" s="90"/>
    </row>
    <row r="58" spans="1:7" s="84" customFormat="1" ht="48" customHeight="1">
      <c r="A58" s="6" t="s">
        <v>225</v>
      </c>
      <c r="B58" s="1" t="s">
        <v>213</v>
      </c>
      <c r="C58" s="2">
        <f>C57</f>
        <v>264444.44</v>
      </c>
      <c r="D58" s="2"/>
      <c r="F58" s="137"/>
      <c r="G58" s="90"/>
    </row>
    <row r="59" spans="1:7" s="84" customFormat="1" ht="29.25" customHeight="1">
      <c r="A59" s="6"/>
      <c r="B59" s="159" t="s">
        <v>231</v>
      </c>
      <c r="C59" s="2">
        <v>15555.56</v>
      </c>
      <c r="D59" s="2"/>
      <c r="F59" s="137"/>
      <c r="G59" s="90"/>
    </row>
    <row r="60" spans="1:7" s="84" customFormat="1" ht="48" customHeight="1">
      <c r="A60" s="6" t="s">
        <v>226</v>
      </c>
      <c r="B60" s="1" t="s">
        <v>213</v>
      </c>
      <c r="C60" s="2">
        <f>C59</f>
        <v>15555.56</v>
      </c>
      <c r="D60" s="2"/>
      <c r="F60" s="137"/>
      <c r="G60" s="90"/>
    </row>
    <row r="61" spans="1:7" s="138" customFormat="1" ht="23.25" customHeight="1">
      <c r="A61" s="10" t="s">
        <v>13</v>
      </c>
      <c r="B61" s="11" t="s">
        <v>233</v>
      </c>
      <c r="C61" s="25"/>
      <c r="D61" s="25">
        <f>D63</f>
        <v>109153.29999999999</v>
      </c>
      <c r="F61" s="139"/>
      <c r="G61" s="140"/>
    </row>
    <row r="62" spans="1:7" s="141" customFormat="1" ht="43.5" customHeight="1">
      <c r="A62" s="6"/>
      <c r="B62" s="159" t="s">
        <v>234</v>
      </c>
      <c r="C62" s="2"/>
      <c r="D62" s="2">
        <f>525000-415846.7</f>
        <v>109153.29999999999</v>
      </c>
      <c r="F62" s="142"/>
      <c r="G62" s="143"/>
    </row>
    <row r="63" spans="1:7" s="141" customFormat="1" ht="48" customHeight="1">
      <c r="A63" s="6" t="s">
        <v>212</v>
      </c>
      <c r="B63" s="1" t="s">
        <v>213</v>
      </c>
      <c r="C63" s="2">
        <f>C62</f>
        <v>0</v>
      </c>
      <c r="D63" s="2">
        <f>D62</f>
        <v>109153.29999999999</v>
      </c>
      <c r="F63" s="142"/>
      <c r="G63" s="143"/>
    </row>
    <row r="64" spans="1:4" s="68" customFormat="1" ht="18" customHeight="1" hidden="1">
      <c r="A64" s="133"/>
      <c r="B64" s="153" t="s">
        <v>62</v>
      </c>
      <c r="C64" s="154"/>
      <c r="D64" s="134"/>
    </row>
    <row r="65" spans="1:4" s="68" customFormat="1" ht="18" customHeight="1" hidden="1">
      <c r="A65" s="155" t="s">
        <v>63</v>
      </c>
      <c r="B65" s="156" t="s">
        <v>64</v>
      </c>
      <c r="C65" s="2"/>
      <c r="D65" s="167"/>
    </row>
    <row r="66" spans="1:5" s="57" customFormat="1" ht="15.75" customHeight="1" hidden="1">
      <c r="A66" s="133">
        <v>900</v>
      </c>
      <c r="B66" s="11" t="s">
        <v>50</v>
      </c>
      <c r="C66" s="25"/>
      <c r="D66" s="25"/>
      <c r="E66" s="79"/>
    </row>
    <row r="67" spans="1:5" s="70" customFormat="1" ht="33.75" hidden="1">
      <c r="A67" s="158"/>
      <c r="B67" s="159" t="s">
        <v>53</v>
      </c>
      <c r="C67" s="2"/>
      <c r="D67" s="160"/>
      <c r="E67" s="80"/>
    </row>
    <row r="68" spans="1:4" s="68" customFormat="1" ht="37.5" customHeight="1" hidden="1">
      <c r="A68" s="155" t="s">
        <v>51</v>
      </c>
      <c r="B68" s="156" t="s">
        <v>52</v>
      </c>
      <c r="C68" s="2"/>
      <c r="D68" s="2"/>
    </row>
    <row r="69" spans="1:7" s="56" customFormat="1" ht="23.25" customHeight="1" hidden="1">
      <c r="A69" s="10" t="s">
        <v>55</v>
      </c>
      <c r="B69" s="11" t="s">
        <v>56</v>
      </c>
      <c r="C69" s="25"/>
      <c r="D69" s="25"/>
      <c r="F69" s="72"/>
      <c r="G69" s="73"/>
    </row>
    <row r="70" spans="1:7" s="74" customFormat="1" ht="79.5" hidden="1">
      <c r="A70" s="32"/>
      <c r="B70" s="161" t="s">
        <v>78</v>
      </c>
      <c r="C70" s="33"/>
      <c r="D70" s="33"/>
      <c r="F70" s="75"/>
      <c r="G70" s="76"/>
    </row>
    <row r="71" spans="1:7" s="57" customFormat="1" ht="24.75" customHeight="1" hidden="1">
      <c r="A71" s="6" t="s">
        <v>57</v>
      </c>
      <c r="B71" s="168" t="s">
        <v>38</v>
      </c>
      <c r="C71" s="2"/>
      <c r="D71" s="2"/>
      <c r="F71" s="77"/>
      <c r="G71" s="78"/>
    </row>
    <row r="72" spans="1:5" s="57" customFormat="1" ht="15.75" customHeight="1" hidden="1">
      <c r="A72" s="133">
        <v>921</v>
      </c>
      <c r="B72" s="11" t="s">
        <v>11</v>
      </c>
      <c r="C72" s="25"/>
      <c r="D72" s="25"/>
      <c r="E72" s="79"/>
    </row>
    <row r="73" spans="1:5" s="70" customFormat="1" ht="22.5" hidden="1">
      <c r="A73" s="158"/>
      <c r="B73" s="159" t="s">
        <v>82</v>
      </c>
      <c r="C73" s="2"/>
      <c r="D73" s="160"/>
      <c r="E73" s="80"/>
    </row>
    <row r="74" spans="1:4" s="68" customFormat="1" ht="23.25" customHeight="1" hidden="1">
      <c r="A74" s="155" t="s">
        <v>83</v>
      </c>
      <c r="B74" s="156" t="s">
        <v>84</v>
      </c>
      <c r="C74" s="2"/>
      <c r="D74" s="2"/>
    </row>
    <row r="75" spans="1:4" s="56" customFormat="1" ht="15" customHeight="1" hidden="1">
      <c r="A75" s="10" t="s">
        <v>55</v>
      </c>
      <c r="B75" s="11" t="s">
        <v>126</v>
      </c>
      <c r="C75" s="25"/>
      <c r="D75" s="25"/>
    </row>
    <row r="76" spans="1:4" s="68" customFormat="1" ht="21" customHeight="1" hidden="1">
      <c r="A76" s="133"/>
      <c r="B76" s="153" t="s">
        <v>127</v>
      </c>
      <c r="C76" s="154"/>
      <c r="D76" s="25"/>
    </row>
    <row r="77" spans="1:4" s="68" customFormat="1" ht="22.5" customHeight="1" hidden="1">
      <c r="A77" s="133"/>
      <c r="B77" s="153" t="s">
        <v>128</v>
      </c>
      <c r="C77" s="154"/>
      <c r="D77" s="25"/>
    </row>
    <row r="78" spans="1:4" s="68" customFormat="1" ht="18" customHeight="1" hidden="1">
      <c r="A78" s="155" t="s">
        <v>129</v>
      </c>
      <c r="B78" s="156" t="s">
        <v>130</v>
      </c>
      <c r="C78" s="2"/>
      <c r="D78" s="2"/>
    </row>
    <row r="79" spans="1:4" s="68" customFormat="1" ht="15" customHeight="1" hidden="1">
      <c r="A79" s="155" t="s">
        <v>83</v>
      </c>
      <c r="B79" s="156" t="s">
        <v>84</v>
      </c>
      <c r="C79" s="2"/>
      <c r="D79" s="167"/>
    </row>
    <row r="80" spans="1:7" s="8" customFormat="1" ht="12.75" customHeight="1">
      <c r="A80" s="6"/>
      <c r="B80" s="15" t="s">
        <v>4</v>
      </c>
      <c r="C80" s="25">
        <f>C15+C22+C29+C34+C47+C50+C61</f>
        <v>604675.1499999999</v>
      </c>
      <c r="D80" s="25">
        <f>D15+D22+D29+D34+D47+D50+D61</f>
        <v>2911267.86</v>
      </c>
      <c r="E80" s="9">
        <f>C80-D80</f>
        <v>-2306592.71</v>
      </c>
      <c r="G80" s="9"/>
    </row>
    <row r="81" spans="1:4" s="8" customFormat="1" ht="6.75" customHeight="1">
      <c r="A81" s="16"/>
      <c r="C81" s="93"/>
      <c r="D81" s="93"/>
    </row>
    <row r="82" spans="1:4" s="40" customFormat="1" ht="37.5" customHeight="1">
      <c r="A82" s="17"/>
      <c r="B82" s="18"/>
      <c r="C82" s="152"/>
      <c r="D82" s="152" t="s">
        <v>7</v>
      </c>
    </row>
    <row r="83" spans="1:4" s="8" customFormat="1" ht="22.5" customHeight="1">
      <c r="A83" s="187" t="s">
        <v>247</v>
      </c>
      <c r="B83" s="187"/>
      <c r="C83" s="187"/>
      <c r="D83" s="187"/>
    </row>
    <row r="84" spans="1:4" s="8" customFormat="1" ht="12">
      <c r="A84" s="10" t="s">
        <v>0</v>
      </c>
      <c r="B84" s="188" t="s">
        <v>9</v>
      </c>
      <c r="C84" s="189" t="s">
        <v>2</v>
      </c>
      <c r="D84" s="189" t="s">
        <v>3</v>
      </c>
    </row>
    <row r="85" spans="1:4" s="8" customFormat="1" ht="10.5" customHeight="1">
      <c r="A85" s="6" t="s">
        <v>8</v>
      </c>
      <c r="B85" s="188"/>
      <c r="C85" s="189"/>
      <c r="D85" s="189"/>
    </row>
    <row r="86" spans="1:4" s="59" customFormat="1" ht="13.5" customHeight="1">
      <c r="A86" s="10" t="s">
        <v>91</v>
      </c>
      <c r="B86" s="11" t="s">
        <v>92</v>
      </c>
      <c r="C86" s="25">
        <f>C87</f>
        <v>10000</v>
      </c>
      <c r="D86" s="25"/>
    </row>
    <row r="87" spans="1:4" s="58" customFormat="1" ht="16.5" customHeight="1">
      <c r="A87" s="3" t="s">
        <v>93</v>
      </c>
      <c r="B87" s="4" t="s">
        <v>32</v>
      </c>
      <c r="C87" s="94">
        <f>C89</f>
        <v>10000</v>
      </c>
      <c r="D87" s="94"/>
    </row>
    <row r="88" spans="1:4" s="59" customFormat="1" ht="15.75" customHeight="1">
      <c r="A88" s="6"/>
      <c r="B88" s="7" t="s">
        <v>90</v>
      </c>
      <c r="C88" s="2"/>
      <c r="D88" s="2"/>
    </row>
    <row r="89" spans="1:4" s="59" customFormat="1" ht="11.25">
      <c r="A89" s="6"/>
      <c r="B89" s="1" t="s">
        <v>36</v>
      </c>
      <c r="C89" s="2">
        <v>10000</v>
      </c>
      <c r="D89" s="2"/>
    </row>
    <row r="90" spans="1:4" s="147" customFormat="1" ht="15.75" customHeight="1" hidden="1">
      <c r="A90" s="109">
        <v>600</v>
      </c>
      <c r="B90" s="31" t="s">
        <v>14</v>
      </c>
      <c r="C90" s="123"/>
      <c r="D90" s="130">
        <f>D91+D136</f>
        <v>0</v>
      </c>
    </row>
    <row r="91" spans="1:4" s="148" customFormat="1" ht="16.5" customHeight="1" hidden="1">
      <c r="A91" s="110">
        <v>60016</v>
      </c>
      <c r="B91" s="111" t="s">
        <v>201</v>
      </c>
      <c r="C91" s="95"/>
      <c r="D91" s="131">
        <f>D92+D100+D132+D133</f>
        <v>0</v>
      </c>
    </row>
    <row r="92" spans="1:4" s="55" customFormat="1" ht="30" customHeight="1" hidden="1">
      <c r="A92" s="112"/>
      <c r="B92" s="113" t="s">
        <v>202</v>
      </c>
      <c r="C92" s="95"/>
      <c r="D92" s="131"/>
    </row>
    <row r="93" spans="1:4" s="60" customFormat="1" ht="12">
      <c r="A93" s="10" t="s">
        <v>178</v>
      </c>
      <c r="B93" s="11" t="s">
        <v>181</v>
      </c>
      <c r="C93" s="25"/>
      <c r="D93" s="25">
        <f>D94</f>
        <v>1566961.05</v>
      </c>
    </row>
    <row r="94" spans="1:4" s="58" customFormat="1" ht="16.5" customHeight="1">
      <c r="A94" s="3" t="s">
        <v>235</v>
      </c>
      <c r="B94" s="4" t="s">
        <v>32</v>
      </c>
      <c r="C94" s="94"/>
      <c r="D94" s="94">
        <f>D95</f>
        <v>1566961.05</v>
      </c>
    </row>
    <row r="95" spans="1:4" s="61" customFormat="1" ht="39" customHeight="1">
      <c r="A95" s="112"/>
      <c r="B95" s="113" t="s">
        <v>238</v>
      </c>
      <c r="C95" s="95"/>
      <c r="D95" s="131">
        <f>1791000-224038.95</f>
        <v>1566961.05</v>
      </c>
    </row>
    <row r="96" spans="1:4" s="60" customFormat="1" ht="15.75" customHeight="1">
      <c r="A96" s="10" t="s">
        <v>156</v>
      </c>
      <c r="B96" s="27" t="s">
        <v>157</v>
      </c>
      <c r="C96" s="25">
        <f>C97+C108</f>
        <v>6300</v>
      </c>
      <c r="D96" s="25"/>
    </row>
    <row r="97" spans="1:4" s="58" customFormat="1" ht="16.5" customHeight="1">
      <c r="A97" s="3" t="s">
        <v>162</v>
      </c>
      <c r="B97" s="4" t="s">
        <v>250</v>
      </c>
      <c r="C97" s="94">
        <f>C99</f>
        <v>6300</v>
      </c>
      <c r="D97" s="94"/>
    </row>
    <row r="98" spans="1:4" s="92" customFormat="1" ht="14.25" customHeight="1">
      <c r="A98" s="66"/>
      <c r="B98" s="67" t="s">
        <v>242</v>
      </c>
      <c r="C98" s="124"/>
      <c r="D98" s="124"/>
    </row>
    <row r="99" spans="1:4" s="61" customFormat="1" ht="12.75" customHeight="1">
      <c r="A99" s="12"/>
      <c r="B99" s="19" t="s">
        <v>111</v>
      </c>
      <c r="C99" s="34">
        <v>6300</v>
      </c>
      <c r="D99" s="34"/>
    </row>
    <row r="100" spans="1:4" s="105" customFormat="1" ht="13.5" customHeight="1" hidden="1">
      <c r="A100" s="10" t="s">
        <v>100</v>
      </c>
      <c r="B100" s="11" t="s">
        <v>106</v>
      </c>
      <c r="C100" s="25">
        <f>C101</f>
        <v>40615</v>
      </c>
      <c r="D100" s="25"/>
    </row>
    <row r="101" spans="1:4" s="106" customFormat="1" ht="16.5" customHeight="1" hidden="1">
      <c r="A101" s="3" t="s">
        <v>101</v>
      </c>
      <c r="B101" s="4" t="s">
        <v>102</v>
      </c>
      <c r="C101" s="94">
        <f>C104+C103</f>
        <v>40615</v>
      </c>
      <c r="D101" s="94"/>
    </row>
    <row r="102" spans="1:4" s="105" customFormat="1" ht="15.75" customHeight="1" hidden="1">
      <c r="A102" s="6"/>
      <c r="B102" s="7" t="s">
        <v>90</v>
      </c>
      <c r="C102" s="2"/>
      <c r="D102" s="2"/>
    </row>
    <row r="103" spans="1:4" s="105" customFormat="1" ht="15.75" customHeight="1" hidden="1">
      <c r="A103" s="6"/>
      <c r="B103" s="19" t="s">
        <v>110</v>
      </c>
      <c r="C103" s="2">
        <v>30000</v>
      </c>
      <c r="D103" s="2"/>
    </row>
    <row r="104" spans="1:4" s="105" customFormat="1" ht="11.25" hidden="1">
      <c r="A104" s="6"/>
      <c r="B104" s="1" t="s">
        <v>36</v>
      </c>
      <c r="C104" s="2">
        <v>10615</v>
      </c>
      <c r="D104" s="2"/>
    </row>
    <row r="105" spans="1:4" s="107" customFormat="1" ht="15.75" customHeight="1" hidden="1">
      <c r="A105" s="10" t="s">
        <v>103</v>
      </c>
      <c r="B105" s="27" t="s">
        <v>107</v>
      </c>
      <c r="C105" s="25"/>
      <c r="D105" s="25"/>
    </row>
    <row r="106" spans="1:4" s="106" customFormat="1" ht="25.5" customHeight="1" hidden="1">
      <c r="A106" s="3" t="s">
        <v>104</v>
      </c>
      <c r="B106" s="4" t="s">
        <v>108</v>
      </c>
      <c r="C106" s="94"/>
      <c r="D106" s="94"/>
    </row>
    <row r="107" spans="1:4" s="105" customFormat="1" ht="13.5" customHeight="1" hidden="1">
      <c r="A107" s="6"/>
      <c r="B107" s="7" t="s">
        <v>105</v>
      </c>
      <c r="C107" s="2"/>
      <c r="D107" s="2"/>
    </row>
    <row r="108" spans="1:4" s="58" customFormat="1" ht="16.5" customHeight="1" hidden="1">
      <c r="A108" s="3" t="s">
        <v>162</v>
      </c>
      <c r="B108" s="4" t="s">
        <v>163</v>
      </c>
      <c r="C108" s="94">
        <f>C151</f>
        <v>0</v>
      </c>
      <c r="D108" s="94"/>
    </row>
    <row r="109" spans="1:4" s="59" customFormat="1" ht="15.75" customHeight="1" hidden="1">
      <c r="A109" s="6"/>
      <c r="B109" s="7" t="s">
        <v>164</v>
      </c>
      <c r="C109" s="2"/>
      <c r="D109" s="2"/>
    </row>
    <row r="110" spans="1:4" s="60" customFormat="1" ht="21.75" customHeight="1" hidden="1">
      <c r="A110" s="10" t="s">
        <v>21</v>
      </c>
      <c r="B110" s="11" t="s">
        <v>22</v>
      </c>
      <c r="C110" s="25">
        <f>C111</f>
        <v>200905</v>
      </c>
      <c r="D110" s="25"/>
    </row>
    <row r="111" spans="1:4" s="58" customFormat="1" ht="16.5" customHeight="1" hidden="1">
      <c r="A111" s="3" t="s">
        <v>72</v>
      </c>
      <c r="B111" s="4" t="s">
        <v>85</v>
      </c>
      <c r="C111" s="94">
        <f>C112+C116</f>
        <v>200905</v>
      </c>
      <c r="D111" s="94"/>
    </row>
    <row r="112" spans="1:4" s="59" customFormat="1" ht="31.5" customHeight="1" hidden="1">
      <c r="A112" s="6"/>
      <c r="B112" s="7" t="s">
        <v>86</v>
      </c>
      <c r="C112" s="2">
        <v>166000</v>
      </c>
      <c r="D112" s="2"/>
    </row>
    <row r="113" spans="1:4" s="58" customFormat="1" ht="23.25" customHeight="1" hidden="1">
      <c r="A113" s="3" t="s">
        <v>15</v>
      </c>
      <c r="B113" s="4" t="s">
        <v>16</v>
      </c>
      <c r="C113" s="94">
        <f>C115</f>
        <v>32000</v>
      </c>
      <c r="D113" s="94"/>
    </row>
    <row r="114" spans="1:4" s="59" customFormat="1" ht="18" customHeight="1" hidden="1">
      <c r="A114" s="6"/>
      <c r="B114" s="29" t="s">
        <v>17</v>
      </c>
      <c r="C114" s="2"/>
      <c r="D114" s="2"/>
    </row>
    <row r="115" spans="1:4" s="59" customFormat="1" ht="18" customHeight="1" hidden="1">
      <c r="A115" s="6"/>
      <c r="B115" s="19" t="s">
        <v>87</v>
      </c>
      <c r="C115" s="2">
        <v>32000</v>
      </c>
      <c r="D115" s="2"/>
    </row>
    <row r="116" spans="1:4" s="59" customFormat="1" ht="44.25" customHeight="1" hidden="1">
      <c r="A116" s="6"/>
      <c r="B116" s="7" t="s">
        <v>88</v>
      </c>
      <c r="C116" s="2">
        <v>34905</v>
      </c>
      <c r="D116" s="2"/>
    </row>
    <row r="117" spans="1:4" s="59" customFormat="1" ht="14.25" customHeight="1" hidden="1">
      <c r="A117" s="6"/>
      <c r="B117" s="7" t="s">
        <v>89</v>
      </c>
      <c r="C117" s="2"/>
      <c r="D117" s="2"/>
    </row>
    <row r="118" spans="1:4" s="60" customFormat="1" ht="15.75" customHeight="1" hidden="1">
      <c r="A118" s="10" t="s">
        <v>100</v>
      </c>
      <c r="B118" s="27" t="s">
        <v>106</v>
      </c>
      <c r="C118" s="25">
        <f>C119</f>
        <v>34400</v>
      </c>
      <c r="D118" s="25"/>
    </row>
    <row r="119" spans="1:4" s="58" customFormat="1" ht="16.5" customHeight="1" hidden="1">
      <c r="A119" s="3" t="s">
        <v>101</v>
      </c>
      <c r="B119" s="4" t="s">
        <v>102</v>
      </c>
      <c r="C119" s="94">
        <f>C120+C130</f>
        <v>34400</v>
      </c>
      <c r="D119" s="94"/>
    </row>
    <row r="120" spans="1:4" s="59" customFormat="1" ht="13.5" customHeight="1" hidden="1">
      <c r="A120" s="6"/>
      <c r="B120" s="7" t="s">
        <v>158</v>
      </c>
      <c r="C120" s="2">
        <f>C128+C129</f>
        <v>14000</v>
      </c>
      <c r="D120" s="2"/>
    </row>
    <row r="121" spans="1:4" s="60" customFormat="1" ht="21.75" customHeight="1" hidden="1">
      <c r="A121" s="10" t="s">
        <v>21</v>
      </c>
      <c r="B121" s="11" t="s">
        <v>22</v>
      </c>
      <c r="C121" s="25">
        <f>C122</f>
        <v>200905</v>
      </c>
      <c r="D121" s="25"/>
    </row>
    <row r="122" spans="1:4" s="58" customFormat="1" ht="16.5" customHeight="1" hidden="1">
      <c r="A122" s="3" t="s">
        <v>72</v>
      </c>
      <c r="B122" s="4" t="s">
        <v>85</v>
      </c>
      <c r="C122" s="94">
        <f>C123+C127</f>
        <v>200905</v>
      </c>
      <c r="D122" s="94"/>
    </row>
    <row r="123" spans="1:4" s="59" customFormat="1" ht="31.5" customHeight="1" hidden="1">
      <c r="A123" s="6"/>
      <c r="B123" s="7" t="s">
        <v>86</v>
      </c>
      <c r="C123" s="2">
        <v>166000</v>
      </c>
      <c r="D123" s="2"/>
    </row>
    <row r="124" spans="1:4" s="58" customFormat="1" ht="23.25" customHeight="1" hidden="1">
      <c r="A124" s="3" t="s">
        <v>15</v>
      </c>
      <c r="B124" s="4" t="s">
        <v>16</v>
      </c>
      <c r="C124" s="94">
        <f>C126</f>
        <v>32000</v>
      </c>
      <c r="D124" s="94"/>
    </row>
    <row r="125" spans="1:4" s="59" customFormat="1" ht="18" customHeight="1" hidden="1">
      <c r="A125" s="6"/>
      <c r="B125" s="29" t="s">
        <v>17</v>
      </c>
      <c r="C125" s="2"/>
      <c r="D125" s="2"/>
    </row>
    <row r="126" spans="1:4" s="59" customFormat="1" ht="18" customHeight="1" hidden="1">
      <c r="A126" s="6"/>
      <c r="B126" s="19" t="s">
        <v>87</v>
      </c>
      <c r="C126" s="2">
        <v>32000</v>
      </c>
      <c r="D126" s="2"/>
    </row>
    <row r="127" spans="1:4" s="59" customFormat="1" ht="44.25" customHeight="1" hidden="1">
      <c r="A127" s="6"/>
      <c r="B127" s="7" t="s">
        <v>88</v>
      </c>
      <c r="C127" s="2">
        <v>34905</v>
      </c>
      <c r="D127" s="2"/>
    </row>
    <row r="128" spans="1:4" s="59" customFormat="1" ht="14.25" customHeight="1" hidden="1">
      <c r="A128" s="6"/>
      <c r="B128" s="7" t="s">
        <v>159</v>
      </c>
      <c r="C128" s="2">
        <v>10000</v>
      </c>
      <c r="D128" s="2"/>
    </row>
    <row r="129" spans="1:4" s="59" customFormat="1" ht="14.25" customHeight="1" hidden="1">
      <c r="A129" s="6"/>
      <c r="B129" s="7" t="s">
        <v>61</v>
      </c>
      <c r="C129" s="2">
        <v>4000</v>
      </c>
      <c r="D129" s="2"/>
    </row>
    <row r="130" spans="1:4" s="59" customFormat="1" ht="16.5" customHeight="1" hidden="1">
      <c r="A130" s="6"/>
      <c r="B130" s="7" t="s">
        <v>96</v>
      </c>
      <c r="C130" s="2">
        <f>1500+6200+2100+5000+1100+2500+2000</f>
        <v>20400</v>
      </c>
      <c r="D130" s="2"/>
    </row>
    <row r="131" spans="1:4" s="58" customFormat="1" ht="16.5" customHeight="1" hidden="1">
      <c r="A131" s="3" t="s">
        <v>160</v>
      </c>
      <c r="B131" s="4" t="s">
        <v>161</v>
      </c>
      <c r="C131" s="94"/>
      <c r="D131" s="94"/>
    </row>
    <row r="132" spans="1:4" s="59" customFormat="1" ht="13.5" customHeight="1" hidden="1">
      <c r="A132" s="6"/>
      <c r="B132" s="7" t="s">
        <v>158</v>
      </c>
      <c r="C132" s="2"/>
      <c r="D132" s="2"/>
    </row>
    <row r="133" spans="1:4" s="60" customFormat="1" ht="21.75" customHeight="1" hidden="1">
      <c r="A133" s="10" t="s">
        <v>21</v>
      </c>
      <c r="B133" s="11" t="s">
        <v>22</v>
      </c>
      <c r="C133" s="25">
        <f>C134</f>
        <v>200905</v>
      </c>
      <c r="D133" s="25"/>
    </row>
    <row r="134" spans="1:4" s="58" customFormat="1" ht="16.5" customHeight="1" hidden="1">
      <c r="A134" s="3" t="s">
        <v>72</v>
      </c>
      <c r="B134" s="4" t="s">
        <v>85</v>
      </c>
      <c r="C134" s="94">
        <f>C135+C139</f>
        <v>200905</v>
      </c>
      <c r="D134" s="94"/>
    </row>
    <row r="135" spans="1:4" s="59" customFormat="1" ht="31.5" customHeight="1" hidden="1">
      <c r="A135" s="6"/>
      <c r="B135" s="7" t="s">
        <v>86</v>
      </c>
      <c r="C135" s="2">
        <v>166000</v>
      </c>
      <c r="D135" s="2"/>
    </row>
    <row r="136" spans="1:4" s="58" customFormat="1" ht="23.25" customHeight="1" hidden="1">
      <c r="A136" s="3" t="s">
        <v>15</v>
      </c>
      <c r="B136" s="4" t="s">
        <v>16</v>
      </c>
      <c r="C136" s="94">
        <f>C138</f>
        <v>32000</v>
      </c>
      <c r="D136" s="94"/>
    </row>
    <row r="137" spans="1:4" s="59" customFormat="1" ht="18" customHeight="1" hidden="1">
      <c r="A137" s="6"/>
      <c r="B137" s="29" t="s">
        <v>17</v>
      </c>
      <c r="C137" s="2"/>
      <c r="D137" s="2"/>
    </row>
    <row r="138" spans="1:4" s="59" customFormat="1" ht="18" customHeight="1" hidden="1">
      <c r="A138" s="6"/>
      <c r="B138" s="19" t="s">
        <v>87</v>
      </c>
      <c r="C138" s="2">
        <v>32000</v>
      </c>
      <c r="D138" s="2"/>
    </row>
    <row r="139" spans="1:4" s="59" customFormat="1" ht="44.25" customHeight="1" hidden="1">
      <c r="A139" s="6"/>
      <c r="B139" s="7" t="s">
        <v>88</v>
      </c>
      <c r="C139" s="2">
        <v>34905</v>
      </c>
      <c r="D139" s="2"/>
    </row>
    <row r="140" spans="1:4" s="59" customFormat="1" ht="14.25" customHeight="1" hidden="1">
      <c r="A140" s="6"/>
      <c r="B140" s="7" t="s">
        <v>61</v>
      </c>
      <c r="C140" s="2"/>
      <c r="D140" s="2"/>
    </row>
    <row r="141" spans="1:4" s="60" customFormat="1" ht="15.75" customHeight="1" hidden="1">
      <c r="A141" s="10" t="s">
        <v>103</v>
      </c>
      <c r="B141" s="27" t="s">
        <v>107</v>
      </c>
      <c r="C141" s="25"/>
      <c r="D141" s="25"/>
    </row>
    <row r="142" spans="1:4" s="58" customFormat="1" ht="25.5" customHeight="1" hidden="1">
      <c r="A142" s="3" t="s">
        <v>104</v>
      </c>
      <c r="B142" s="4" t="s">
        <v>108</v>
      </c>
      <c r="C142" s="94"/>
      <c r="D142" s="94"/>
    </row>
    <row r="143" spans="1:4" s="59" customFormat="1" ht="13.5" customHeight="1" hidden="1">
      <c r="A143" s="6"/>
      <c r="B143" s="7" t="s">
        <v>105</v>
      </c>
      <c r="C143" s="2"/>
      <c r="D143" s="2"/>
    </row>
    <row r="144" spans="1:4" s="60" customFormat="1" ht="21.75" customHeight="1" hidden="1">
      <c r="A144" s="10" t="s">
        <v>21</v>
      </c>
      <c r="B144" s="11" t="s">
        <v>22</v>
      </c>
      <c r="C144" s="25">
        <f>C145</f>
        <v>200905</v>
      </c>
      <c r="D144" s="25"/>
    </row>
    <row r="145" spans="1:4" s="58" customFormat="1" ht="16.5" customHeight="1" hidden="1">
      <c r="A145" s="3" t="s">
        <v>72</v>
      </c>
      <c r="B145" s="4" t="s">
        <v>85</v>
      </c>
      <c r="C145" s="94">
        <f>C146+C150</f>
        <v>200905</v>
      </c>
      <c r="D145" s="94"/>
    </row>
    <row r="146" spans="1:4" s="59" customFormat="1" ht="31.5" customHeight="1" hidden="1">
      <c r="A146" s="6"/>
      <c r="B146" s="7" t="s">
        <v>86</v>
      </c>
      <c r="C146" s="2">
        <v>166000</v>
      </c>
      <c r="D146" s="2"/>
    </row>
    <row r="147" spans="1:4" s="58" customFormat="1" ht="23.25" customHeight="1" hidden="1">
      <c r="A147" s="3" t="s">
        <v>15</v>
      </c>
      <c r="B147" s="4" t="s">
        <v>16</v>
      </c>
      <c r="C147" s="94">
        <f>C149</f>
        <v>32000</v>
      </c>
      <c r="D147" s="94"/>
    </row>
    <row r="148" spans="1:4" s="59" customFormat="1" ht="18" customHeight="1" hidden="1">
      <c r="A148" s="6"/>
      <c r="B148" s="29" t="s">
        <v>17</v>
      </c>
      <c r="C148" s="2"/>
      <c r="D148" s="2"/>
    </row>
    <row r="149" spans="1:4" s="59" customFormat="1" ht="18" customHeight="1" hidden="1">
      <c r="A149" s="6"/>
      <c r="B149" s="19" t="s">
        <v>87</v>
      </c>
      <c r="C149" s="2">
        <v>32000</v>
      </c>
      <c r="D149" s="2"/>
    </row>
    <row r="150" spans="1:4" s="59" customFormat="1" ht="44.25" customHeight="1" hidden="1">
      <c r="A150" s="6"/>
      <c r="B150" s="7" t="s">
        <v>88</v>
      </c>
      <c r="C150" s="2">
        <v>34905</v>
      </c>
      <c r="D150" s="2"/>
    </row>
    <row r="151" spans="1:4" s="61" customFormat="1" ht="15" customHeight="1" hidden="1">
      <c r="A151" s="12"/>
      <c r="B151" s="7" t="s">
        <v>61</v>
      </c>
      <c r="C151" s="125"/>
      <c r="D151" s="34"/>
    </row>
    <row r="152" spans="1:5" s="59" customFormat="1" ht="16.5" customHeight="1">
      <c r="A152" s="10" t="s">
        <v>55</v>
      </c>
      <c r="B152" s="11" t="s">
        <v>5</v>
      </c>
      <c r="C152" s="25">
        <f>C153</f>
        <v>59200</v>
      </c>
      <c r="D152" s="25"/>
      <c r="E152" s="151"/>
    </row>
    <row r="153" spans="1:4" s="58" customFormat="1" ht="18" customHeight="1">
      <c r="A153" s="3" t="s">
        <v>80</v>
      </c>
      <c r="B153" s="4" t="s">
        <v>81</v>
      </c>
      <c r="C153" s="94">
        <f>C154+C157+C162</f>
        <v>59200</v>
      </c>
      <c r="D153" s="94"/>
    </row>
    <row r="154" spans="1:4" s="62" customFormat="1" ht="18" customHeight="1">
      <c r="A154" s="37"/>
      <c r="B154" s="39" t="s">
        <v>206</v>
      </c>
      <c r="C154" s="126">
        <f>C155+C156</f>
        <v>51800</v>
      </c>
      <c r="D154" s="126"/>
    </row>
    <row r="155" spans="1:4" s="61" customFormat="1" ht="15" customHeight="1">
      <c r="A155" s="12"/>
      <c r="B155" s="19" t="s">
        <v>111</v>
      </c>
      <c r="C155" s="125">
        <f>5400+20100</f>
        <v>25500</v>
      </c>
      <c r="D155" s="34"/>
    </row>
    <row r="156" spans="1:4" s="61" customFormat="1" ht="15" customHeight="1">
      <c r="A156" s="12"/>
      <c r="B156" s="19" t="s">
        <v>110</v>
      </c>
      <c r="C156" s="125">
        <v>26300</v>
      </c>
      <c r="D156" s="34"/>
    </row>
    <row r="157" spans="1:4" s="62" customFormat="1" ht="18" customHeight="1">
      <c r="A157" s="37"/>
      <c r="B157" s="39" t="s">
        <v>112</v>
      </c>
      <c r="C157" s="126">
        <f>C158</f>
        <v>3300</v>
      </c>
      <c r="D157" s="126"/>
    </row>
    <row r="158" spans="1:4" s="61" customFormat="1" ht="15" customHeight="1">
      <c r="A158" s="12"/>
      <c r="B158" s="19" t="s">
        <v>111</v>
      </c>
      <c r="C158" s="125">
        <v>3300</v>
      </c>
      <c r="D158" s="34"/>
    </row>
    <row r="159" spans="1:4" s="108" customFormat="1" ht="18" customHeight="1" hidden="1">
      <c r="A159" s="37"/>
      <c r="B159" s="39" t="s">
        <v>114</v>
      </c>
      <c r="C159" s="126">
        <f>C160+C161</f>
        <v>0</v>
      </c>
      <c r="D159" s="126"/>
    </row>
    <row r="160" spans="1:4" s="104" customFormat="1" ht="15" customHeight="1" hidden="1">
      <c r="A160" s="12"/>
      <c r="B160" s="19" t="s">
        <v>111</v>
      </c>
      <c r="C160" s="125"/>
      <c r="D160" s="34"/>
    </row>
    <row r="161" spans="1:4" s="104" customFormat="1" ht="15" customHeight="1" hidden="1">
      <c r="A161" s="12"/>
      <c r="B161" s="19" t="s">
        <v>61</v>
      </c>
      <c r="C161" s="125"/>
      <c r="D161" s="34"/>
    </row>
    <row r="162" spans="1:4" s="62" customFormat="1" ht="18" customHeight="1">
      <c r="A162" s="37"/>
      <c r="B162" s="39" t="s">
        <v>113</v>
      </c>
      <c r="C162" s="126">
        <f>C163+C164</f>
        <v>4100</v>
      </c>
      <c r="D162" s="126"/>
    </row>
    <row r="163" spans="1:4" s="61" customFormat="1" ht="15" customHeight="1">
      <c r="A163" s="12"/>
      <c r="B163" s="19" t="s">
        <v>111</v>
      </c>
      <c r="C163" s="125">
        <v>2600</v>
      </c>
      <c r="D163" s="34"/>
    </row>
    <row r="164" spans="1:4" s="104" customFormat="1" ht="15" customHeight="1">
      <c r="A164" s="12"/>
      <c r="B164" s="19" t="s">
        <v>110</v>
      </c>
      <c r="C164" s="125">
        <v>1500</v>
      </c>
      <c r="D164" s="34"/>
    </row>
    <row r="165" spans="1:4" s="106" customFormat="1" ht="18" customHeight="1" hidden="1">
      <c r="A165" s="3" t="s">
        <v>115</v>
      </c>
      <c r="B165" s="4" t="s">
        <v>116</v>
      </c>
      <c r="C165" s="94">
        <f>C166</f>
        <v>90000</v>
      </c>
      <c r="D165" s="94"/>
    </row>
    <row r="166" spans="1:4" s="108" customFormat="1" ht="18" customHeight="1" hidden="1">
      <c r="A166" s="37"/>
      <c r="B166" s="39" t="s">
        <v>117</v>
      </c>
      <c r="C166" s="126">
        <f>C167</f>
        <v>90000</v>
      </c>
      <c r="D166" s="126"/>
    </row>
    <row r="167" spans="1:4" s="104" customFormat="1" ht="15" customHeight="1" hidden="1">
      <c r="A167" s="12"/>
      <c r="B167" s="19" t="s">
        <v>111</v>
      </c>
      <c r="C167" s="34">
        <v>90000</v>
      </c>
      <c r="D167" s="34"/>
    </row>
    <row r="168" spans="1:4" s="106" customFormat="1" ht="18" customHeight="1" hidden="1">
      <c r="A168" s="3" t="s">
        <v>58</v>
      </c>
      <c r="B168" s="4" t="s">
        <v>59</v>
      </c>
      <c r="C168" s="94">
        <f>C170</f>
        <v>100000</v>
      </c>
      <c r="D168" s="94"/>
    </row>
    <row r="169" spans="1:4" s="108" customFormat="1" ht="18" customHeight="1" hidden="1">
      <c r="A169" s="37"/>
      <c r="B169" s="39" t="s">
        <v>121</v>
      </c>
      <c r="C169" s="126"/>
      <c r="D169" s="126"/>
    </row>
    <row r="170" spans="1:4" s="104" customFormat="1" ht="15" customHeight="1" hidden="1">
      <c r="A170" s="12"/>
      <c r="B170" s="19" t="s">
        <v>111</v>
      </c>
      <c r="C170" s="125">
        <v>100000</v>
      </c>
      <c r="D170" s="34"/>
    </row>
    <row r="171" spans="1:4" s="58" customFormat="1" ht="18" customHeight="1" hidden="1">
      <c r="A171" s="3" t="s">
        <v>171</v>
      </c>
      <c r="B171" s="4" t="s">
        <v>172</v>
      </c>
      <c r="C171" s="94"/>
      <c r="D171" s="94">
        <f>D172</f>
        <v>0</v>
      </c>
    </row>
    <row r="172" spans="1:4" s="62" customFormat="1" ht="18" customHeight="1" hidden="1">
      <c r="A172" s="37"/>
      <c r="B172" s="39" t="s">
        <v>113</v>
      </c>
      <c r="C172" s="126"/>
      <c r="D172" s="126">
        <f>D173</f>
        <v>0</v>
      </c>
    </row>
    <row r="173" spans="1:4" s="61" customFormat="1" ht="15" customHeight="1" hidden="1">
      <c r="A173" s="12"/>
      <c r="B173" s="19" t="s">
        <v>61</v>
      </c>
      <c r="C173" s="34"/>
      <c r="D173" s="34"/>
    </row>
    <row r="174" spans="1:4" s="53" customFormat="1" ht="24.75" customHeight="1" hidden="1">
      <c r="A174" s="3" t="s">
        <v>123</v>
      </c>
      <c r="B174" s="4" t="s">
        <v>122</v>
      </c>
      <c r="C174" s="94"/>
      <c r="D174" s="94">
        <f>D179+D181</f>
        <v>17000</v>
      </c>
    </row>
    <row r="175" spans="1:4" s="54" customFormat="1" ht="18" customHeight="1" hidden="1">
      <c r="A175" s="37"/>
      <c r="B175" s="39" t="s">
        <v>109</v>
      </c>
      <c r="C175" s="126"/>
      <c r="D175" s="126">
        <f>D177</f>
        <v>7700</v>
      </c>
    </row>
    <row r="176" spans="1:4" s="55" customFormat="1" ht="15" customHeight="1" hidden="1">
      <c r="A176" s="12"/>
      <c r="B176" s="19" t="s">
        <v>111</v>
      </c>
      <c r="C176" s="125"/>
      <c r="D176" s="34"/>
    </row>
    <row r="177" spans="1:4" s="55" customFormat="1" ht="15" customHeight="1" hidden="1">
      <c r="A177" s="12"/>
      <c r="B177" s="19" t="s">
        <v>61</v>
      </c>
      <c r="C177" s="34"/>
      <c r="D177" s="34">
        <v>7700</v>
      </c>
    </row>
    <row r="178" spans="1:4" s="54" customFormat="1" ht="18" customHeight="1" hidden="1">
      <c r="A178" s="37"/>
      <c r="B178" s="39" t="s">
        <v>117</v>
      </c>
      <c r="C178" s="126"/>
      <c r="D178" s="126"/>
    </row>
    <row r="179" spans="1:4" s="55" customFormat="1" ht="15" customHeight="1" hidden="1">
      <c r="A179" s="12"/>
      <c r="B179" s="19" t="s">
        <v>111</v>
      </c>
      <c r="C179" s="125"/>
      <c r="D179" s="34">
        <v>13000</v>
      </c>
    </row>
    <row r="180" spans="1:4" s="55" customFormat="1" ht="15" customHeight="1" hidden="1">
      <c r="A180" s="12"/>
      <c r="B180" s="19" t="s">
        <v>110</v>
      </c>
      <c r="C180" s="125"/>
      <c r="D180" s="34"/>
    </row>
    <row r="181" spans="1:4" s="55" customFormat="1" ht="15" customHeight="1" hidden="1">
      <c r="A181" s="12"/>
      <c r="B181" s="19" t="s">
        <v>61</v>
      </c>
      <c r="C181" s="34"/>
      <c r="D181" s="34">
        <v>4000</v>
      </c>
    </row>
    <row r="182" spans="1:4" s="53" customFormat="1" ht="24.75" customHeight="1" hidden="1">
      <c r="A182" s="3" t="s">
        <v>118</v>
      </c>
      <c r="B182" s="4" t="s">
        <v>119</v>
      </c>
      <c r="C182" s="94">
        <f>C186</f>
        <v>70900</v>
      </c>
      <c r="D182" s="94"/>
    </row>
    <row r="183" spans="1:4" s="54" customFormat="1" ht="18" customHeight="1" hidden="1">
      <c r="A183" s="37"/>
      <c r="B183" s="39" t="s">
        <v>109</v>
      </c>
      <c r="C183" s="126">
        <f>C184</f>
        <v>16400</v>
      </c>
      <c r="D183" s="126">
        <f>D185</f>
        <v>7700</v>
      </c>
    </row>
    <row r="184" spans="1:4" s="55" customFormat="1" ht="15" customHeight="1" hidden="1">
      <c r="A184" s="12"/>
      <c r="B184" s="19" t="s">
        <v>111</v>
      </c>
      <c r="C184" s="125">
        <v>16400</v>
      </c>
      <c r="D184" s="34"/>
    </row>
    <row r="185" spans="1:4" s="55" customFormat="1" ht="15" customHeight="1" hidden="1">
      <c r="A185" s="12"/>
      <c r="B185" s="19" t="s">
        <v>61</v>
      </c>
      <c r="C185" s="34"/>
      <c r="D185" s="34">
        <v>7700</v>
      </c>
    </row>
    <row r="186" spans="1:4" s="54" customFormat="1" ht="18" customHeight="1" hidden="1">
      <c r="A186" s="37"/>
      <c r="B186" s="39" t="s">
        <v>112</v>
      </c>
      <c r="C186" s="126">
        <f>C187</f>
        <v>70900</v>
      </c>
      <c r="D186" s="126"/>
    </row>
    <row r="187" spans="1:4" s="55" customFormat="1" ht="15" customHeight="1" hidden="1">
      <c r="A187" s="12"/>
      <c r="B187" s="19" t="s">
        <v>111</v>
      </c>
      <c r="C187" s="125">
        <v>70900</v>
      </c>
      <c r="D187" s="34"/>
    </row>
    <row r="188" spans="1:4" s="55" customFormat="1" ht="15" customHeight="1" hidden="1">
      <c r="A188" s="12"/>
      <c r="B188" s="19" t="s">
        <v>110</v>
      </c>
      <c r="C188" s="125"/>
      <c r="D188" s="34"/>
    </row>
    <row r="189" spans="1:4" s="55" customFormat="1" ht="15" customHeight="1" hidden="1">
      <c r="A189" s="12"/>
      <c r="B189" s="19" t="s">
        <v>61</v>
      </c>
      <c r="C189" s="34"/>
      <c r="D189" s="34"/>
    </row>
    <row r="190" spans="1:4" s="54" customFormat="1" ht="18" customHeight="1" hidden="1">
      <c r="A190" s="37"/>
      <c r="B190" s="39" t="s">
        <v>113</v>
      </c>
      <c r="C190" s="126"/>
      <c r="D190" s="126">
        <f>D191+D192</f>
        <v>5840.2</v>
      </c>
    </row>
    <row r="191" spans="1:4" s="55" customFormat="1" ht="15" customHeight="1" hidden="1">
      <c r="A191" s="12"/>
      <c r="B191" s="19" t="s">
        <v>111</v>
      </c>
      <c r="C191" s="125"/>
      <c r="D191" s="34"/>
    </row>
    <row r="192" spans="1:4" s="55" customFormat="1" ht="15" customHeight="1" hidden="1">
      <c r="A192" s="12"/>
      <c r="B192" s="19" t="s">
        <v>61</v>
      </c>
      <c r="C192" s="34"/>
      <c r="D192" s="34">
        <v>5840.2</v>
      </c>
    </row>
    <row r="193" spans="1:4" s="54" customFormat="1" ht="18" customHeight="1" hidden="1">
      <c r="A193" s="37"/>
      <c r="B193" s="39" t="s">
        <v>114</v>
      </c>
      <c r="C193" s="126">
        <f>C194</f>
        <v>3350</v>
      </c>
      <c r="D193" s="126">
        <f>D194+D195</f>
        <v>3350</v>
      </c>
    </row>
    <row r="194" spans="1:4" s="55" customFormat="1" ht="15" customHeight="1" hidden="1">
      <c r="A194" s="12"/>
      <c r="B194" s="19" t="s">
        <v>111</v>
      </c>
      <c r="C194" s="125">
        <v>3350</v>
      </c>
      <c r="D194" s="34"/>
    </row>
    <row r="195" spans="1:4" s="55" customFormat="1" ht="15" customHeight="1" hidden="1">
      <c r="A195" s="12"/>
      <c r="B195" s="19" t="s">
        <v>61</v>
      </c>
      <c r="C195" s="34"/>
      <c r="D195" s="34">
        <v>3350</v>
      </c>
    </row>
    <row r="196" spans="1:4" s="54" customFormat="1" ht="18" customHeight="1" hidden="1">
      <c r="A196" s="37"/>
      <c r="B196" s="39" t="s">
        <v>120</v>
      </c>
      <c r="C196" s="126">
        <f>C198+C197</f>
        <v>5000</v>
      </c>
      <c r="D196" s="126">
        <f>D198</f>
        <v>5000</v>
      </c>
    </row>
    <row r="197" spans="1:4" s="55" customFormat="1" ht="15" customHeight="1" hidden="1">
      <c r="A197" s="12"/>
      <c r="B197" s="19" t="s">
        <v>110</v>
      </c>
      <c r="C197" s="34">
        <v>5000</v>
      </c>
      <c r="D197" s="34"/>
    </row>
    <row r="198" spans="1:4" s="55" customFormat="1" ht="15" customHeight="1" hidden="1">
      <c r="A198" s="12"/>
      <c r="B198" s="19" t="s">
        <v>111</v>
      </c>
      <c r="C198" s="125"/>
      <c r="D198" s="34">
        <v>5000</v>
      </c>
    </row>
    <row r="199" spans="1:4" s="55" customFormat="1" ht="15" customHeight="1" hidden="1">
      <c r="A199" s="12"/>
      <c r="B199" s="19" t="s">
        <v>61</v>
      </c>
      <c r="C199" s="34"/>
      <c r="D199" s="34"/>
    </row>
    <row r="200" spans="1:4" s="57" customFormat="1" ht="18.75" customHeight="1" hidden="1">
      <c r="A200" s="10" t="s">
        <v>13</v>
      </c>
      <c r="B200" s="11" t="s">
        <v>45</v>
      </c>
      <c r="C200" s="25">
        <f>C201</f>
        <v>177000</v>
      </c>
      <c r="D200" s="25">
        <f>D201</f>
        <v>80000</v>
      </c>
    </row>
    <row r="201" spans="1:4" s="53" customFormat="1" ht="16.5" customHeight="1" hidden="1">
      <c r="A201" s="3" t="s">
        <v>43</v>
      </c>
      <c r="B201" s="4" t="s">
        <v>44</v>
      </c>
      <c r="C201" s="94">
        <f>C211+C212</f>
        <v>177000</v>
      </c>
      <c r="D201" s="94">
        <f>D212</f>
        <v>80000</v>
      </c>
    </row>
    <row r="202" spans="1:4" s="57" customFormat="1" ht="15.75" customHeight="1" hidden="1">
      <c r="A202" s="6"/>
      <c r="B202" s="7" t="s">
        <v>90</v>
      </c>
      <c r="C202" s="2"/>
      <c r="D202" s="2"/>
    </row>
    <row r="203" spans="1:4" s="56" customFormat="1" ht="21.75" customHeight="1" hidden="1">
      <c r="A203" s="10" t="s">
        <v>21</v>
      </c>
      <c r="B203" s="11" t="s">
        <v>22</v>
      </c>
      <c r="C203" s="25">
        <f>C204</f>
        <v>200905</v>
      </c>
      <c r="D203" s="25"/>
    </row>
    <row r="204" spans="1:4" s="53" customFormat="1" ht="16.5" customHeight="1" hidden="1">
      <c r="A204" s="3" t="s">
        <v>72</v>
      </c>
      <c r="B204" s="4" t="s">
        <v>85</v>
      </c>
      <c r="C204" s="94">
        <f>C205+C209</f>
        <v>200905</v>
      </c>
      <c r="D204" s="94"/>
    </row>
    <row r="205" spans="1:4" s="57" customFormat="1" ht="31.5" customHeight="1" hidden="1">
      <c r="A205" s="6"/>
      <c r="B205" s="7" t="s">
        <v>86</v>
      </c>
      <c r="C205" s="2">
        <v>166000</v>
      </c>
      <c r="D205" s="2"/>
    </row>
    <row r="206" spans="1:4" s="53" customFormat="1" ht="23.25" customHeight="1" hidden="1">
      <c r="A206" s="3" t="s">
        <v>15</v>
      </c>
      <c r="B206" s="4" t="s">
        <v>16</v>
      </c>
      <c r="C206" s="94">
        <f>C208</f>
        <v>32000</v>
      </c>
      <c r="D206" s="94"/>
    </row>
    <row r="207" spans="1:4" s="57" customFormat="1" ht="18" customHeight="1" hidden="1">
      <c r="A207" s="6"/>
      <c r="B207" s="29" t="s">
        <v>17</v>
      </c>
      <c r="C207" s="2"/>
      <c r="D207" s="2"/>
    </row>
    <row r="208" spans="1:4" s="57" customFormat="1" ht="18" customHeight="1" hidden="1">
      <c r="A208" s="6"/>
      <c r="B208" s="19" t="s">
        <v>87</v>
      </c>
      <c r="C208" s="2">
        <v>32000</v>
      </c>
      <c r="D208" s="2"/>
    </row>
    <row r="209" spans="1:4" s="57" customFormat="1" ht="44.25" customHeight="1" hidden="1">
      <c r="A209" s="6"/>
      <c r="B209" s="7" t="s">
        <v>88</v>
      </c>
      <c r="C209" s="2">
        <v>34905</v>
      </c>
      <c r="D209" s="2"/>
    </row>
    <row r="210" spans="1:4" s="57" customFormat="1" ht="14.25" customHeight="1" hidden="1">
      <c r="A210" s="6"/>
      <c r="B210" s="7" t="s">
        <v>61</v>
      </c>
      <c r="C210" s="2"/>
      <c r="D210" s="2"/>
    </row>
    <row r="211" spans="1:4" s="57" customFormat="1" ht="37.5" customHeight="1" hidden="1">
      <c r="A211" s="65"/>
      <c r="B211" s="7" t="s">
        <v>95</v>
      </c>
      <c r="C211" s="34">
        <v>177000</v>
      </c>
      <c r="D211" s="34"/>
    </row>
    <row r="212" spans="1:4" s="57" customFormat="1" ht="24.75" customHeight="1" hidden="1">
      <c r="A212" s="65"/>
      <c r="B212" s="7" t="s">
        <v>94</v>
      </c>
      <c r="C212" s="34"/>
      <c r="D212" s="34">
        <v>80000</v>
      </c>
    </row>
    <row r="213" spans="1:4" s="53" customFormat="1" ht="17.25" customHeight="1" hidden="1">
      <c r="A213" s="3" t="s">
        <v>69</v>
      </c>
      <c r="B213" s="4" t="s">
        <v>70</v>
      </c>
      <c r="C213" s="94">
        <f>C214</f>
        <v>5000</v>
      </c>
      <c r="D213" s="94"/>
    </row>
    <row r="214" spans="1:4" s="57" customFormat="1" ht="26.25" customHeight="1" hidden="1">
      <c r="A214" s="6"/>
      <c r="B214" s="7" t="s">
        <v>71</v>
      </c>
      <c r="C214" s="2">
        <v>5000</v>
      </c>
      <c r="D214" s="2"/>
    </row>
    <row r="215" spans="1:4" s="57" customFormat="1" ht="18.75" customHeight="1" hidden="1">
      <c r="A215" s="6"/>
      <c r="B215" s="7" t="s">
        <v>137</v>
      </c>
      <c r="C215" s="2">
        <v>14000</v>
      </c>
      <c r="D215" s="2"/>
    </row>
    <row r="216" spans="1:4" s="5" customFormat="1" ht="18" customHeight="1" hidden="1">
      <c r="A216" s="3" t="s">
        <v>131</v>
      </c>
      <c r="B216" s="4" t="s">
        <v>132</v>
      </c>
      <c r="C216" s="94">
        <f>C217</f>
        <v>0</v>
      </c>
      <c r="D216" s="94"/>
    </row>
    <row r="217" spans="1:4" s="38" customFormat="1" ht="18" customHeight="1" hidden="1">
      <c r="A217" s="37"/>
      <c r="B217" s="39" t="s">
        <v>140</v>
      </c>
      <c r="C217" s="126">
        <f>C218+C219+C220+C221+C222</f>
        <v>0</v>
      </c>
      <c r="D217" s="126"/>
    </row>
    <row r="218" spans="1:4" s="36" customFormat="1" ht="11.25" customHeight="1" hidden="1">
      <c r="A218" s="35"/>
      <c r="B218" s="29" t="s">
        <v>141</v>
      </c>
      <c r="C218" s="127"/>
      <c r="D218" s="132"/>
    </row>
    <row r="219" spans="1:4" s="36" customFormat="1" ht="11.25" customHeight="1" hidden="1">
      <c r="A219" s="35"/>
      <c r="B219" s="29" t="s">
        <v>142</v>
      </c>
      <c r="C219" s="127"/>
      <c r="D219" s="132"/>
    </row>
    <row r="220" spans="1:4" s="36" customFormat="1" ht="11.25" customHeight="1" hidden="1">
      <c r="A220" s="35"/>
      <c r="B220" s="29" t="s">
        <v>143</v>
      </c>
      <c r="C220" s="127"/>
      <c r="D220" s="132"/>
    </row>
    <row r="221" spans="1:4" s="36" customFormat="1" ht="11.25" customHeight="1" hidden="1">
      <c r="A221" s="35"/>
      <c r="B221" s="29" t="s">
        <v>144</v>
      </c>
      <c r="C221" s="127"/>
      <c r="D221" s="132"/>
    </row>
    <row r="222" spans="1:4" s="49" customFormat="1" ht="11.25" customHeight="1" hidden="1">
      <c r="A222" s="48"/>
      <c r="B222" s="29" t="s">
        <v>145</v>
      </c>
      <c r="C222" s="127"/>
      <c r="D222" s="132"/>
    </row>
    <row r="223" spans="1:5" s="101" customFormat="1" ht="18.75" customHeight="1" hidden="1">
      <c r="A223" s="44" t="s">
        <v>146</v>
      </c>
      <c r="B223" s="45" t="s">
        <v>147</v>
      </c>
      <c r="C223" s="96">
        <f>C224</f>
        <v>65000</v>
      </c>
      <c r="D223" s="96"/>
      <c r="E223" s="100">
        <f>C223-D223</f>
        <v>65000</v>
      </c>
    </row>
    <row r="224" spans="1:4" s="102" customFormat="1" ht="18" customHeight="1" hidden="1">
      <c r="A224" s="46" t="s">
        <v>148</v>
      </c>
      <c r="B224" s="47" t="s">
        <v>149</v>
      </c>
      <c r="C224" s="97">
        <f>C225</f>
        <v>65000</v>
      </c>
      <c r="D224" s="97"/>
    </row>
    <row r="225" spans="1:4" s="103" customFormat="1" ht="18" customHeight="1" hidden="1">
      <c r="A225" s="50"/>
      <c r="B225" s="51" t="s">
        <v>150</v>
      </c>
      <c r="C225" s="128">
        <f>C226+C227+C228</f>
        <v>65000</v>
      </c>
      <c r="D225" s="128"/>
    </row>
    <row r="226" spans="1:4" s="104" customFormat="1" ht="12.75" customHeight="1" hidden="1">
      <c r="A226" s="12"/>
      <c r="B226" s="19" t="s">
        <v>110</v>
      </c>
      <c r="C226" s="34"/>
      <c r="D226" s="34"/>
    </row>
    <row r="227" spans="1:4" s="104" customFormat="1" ht="12.75" customHeight="1" hidden="1">
      <c r="A227" s="12"/>
      <c r="B227" s="19" t="s">
        <v>111</v>
      </c>
      <c r="C227" s="125"/>
      <c r="D227" s="34"/>
    </row>
    <row r="228" spans="1:4" s="104" customFormat="1" ht="12.75" customHeight="1" hidden="1">
      <c r="A228" s="12"/>
      <c r="B228" s="19" t="s">
        <v>61</v>
      </c>
      <c r="C228" s="125">
        <v>65000</v>
      </c>
      <c r="D228" s="34"/>
    </row>
    <row r="229" spans="1:5" s="101" customFormat="1" ht="18.75" customHeight="1" hidden="1">
      <c r="A229" s="44" t="s">
        <v>54</v>
      </c>
      <c r="B229" s="45" t="s">
        <v>196</v>
      </c>
      <c r="C229" s="96">
        <f>C235+C230</f>
        <v>10643</v>
      </c>
      <c r="D229" s="96"/>
      <c r="E229" s="100">
        <f>C229-D229</f>
        <v>10643</v>
      </c>
    </row>
    <row r="230" spans="1:4" s="102" customFormat="1" ht="18" customHeight="1" hidden="1">
      <c r="A230" s="46" t="s">
        <v>199</v>
      </c>
      <c r="B230" s="47" t="s">
        <v>200</v>
      </c>
      <c r="C230" s="97">
        <f>C231</f>
        <v>5000</v>
      </c>
      <c r="D230" s="97"/>
    </row>
    <row r="231" spans="1:4" s="103" customFormat="1" ht="18" customHeight="1" hidden="1">
      <c r="A231" s="50"/>
      <c r="B231" s="51" t="s">
        <v>150</v>
      </c>
      <c r="C231" s="128">
        <f>C232+C233+C234</f>
        <v>5000</v>
      </c>
      <c r="D231" s="128"/>
    </row>
    <row r="232" spans="1:4" s="104" customFormat="1" ht="12.75" customHeight="1" hidden="1">
      <c r="A232" s="12"/>
      <c r="B232" s="19" t="s">
        <v>110</v>
      </c>
      <c r="C232" s="34"/>
      <c r="D232" s="34"/>
    </row>
    <row r="233" spans="1:4" s="104" customFormat="1" ht="12.75" customHeight="1" hidden="1">
      <c r="A233" s="12"/>
      <c r="B233" s="19" t="s">
        <v>111</v>
      </c>
      <c r="C233" s="125"/>
      <c r="D233" s="34"/>
    </row>
    <row r="234" spans="1:4" s="104" customFormat="1" ht="12.75" customHeight="1" hidden="1">
      <c r="A234" s="12"/>
      <c r="B234" s="19" t="s">
        <v>110</v>
      </c>
      <c r="C234" s="125">
        <v>5000</v>
      </c>
      <c r="D234" s="34"/>
    </row>
    <row r="235" spans="1:4" s="102" customFormat="1" ht="18" customHeight="1" hidden="1">
      <c r="A235" s="46" t="s">
        <v>195</v>
      </c>
      <c r="B235" s="47" t="s">
        <v>197</v>
      </c>
      <c r="C235" s="97">
        <f>C236</f>
        <v>5643</v>
      </c>
      <c r="D235" s="97"/>
    </row>
    <row r="236" spans="1:4" s="103" customFormat="1" ht="18" customHeight="1" hidden="1">
      <c r="A236" s="50"/>
      <c r="B236" s="51" t="s">
        <v>198</v>
      </c>
      <c r="C236" s="128">
        <f>C237</f>
        <v>5643</v>
      </c>
      <c r="D236" s="128"/>
    </row>
    <row r="237" spans="1:4" s="104" customFormat="1" ht="12.75" customHeight="1" hidden="1">
      <c r="A237" s="12"/>
      <c r="B237" s="19" t="s">
        <v>111</v>
      </c>
      <c r="C237" s="125">
        <v>5643</v>
      </c>
      <c r="D237" s="34"/>
    </row>
    <row r="238" spans="1:4" s="60" customFormat="1" ht="15.75" customHeight="1">
      <c r="A238" s="10" t="s">
        <v>165</v>
      </c>
      <c r="B238" s="27" t="s">
        <v>166</v>
      </c>
      <c r="C238" s="25">
        <f>C239</f>
        <v>1300</v>
      </c>
      <c r="D238" s="25"/>
    </row>
    <row r="239" spans="1:4" s="58" customFormat="1" ht="16.5" customHeight="1">
      <c r="A239" s="3" t="s">
        <v>167</v>
      </c>
      <c r="B239" s="4" t="s">
        <v>168</v>
      </c>
      <c r="C239" s="94">
        <f>C240+C243+C246</f>
        <v>1300</v>
      </c>
      <c r="D239" s="94"/>
    </row>
    <row r="240" spans="1:4" s="63" customFormat="1" ht="13.5" customHeight="1" hidden="1">
      <c r="A240" s="32"/>
      <c r="B240" s="39" t="s">
        <v>169</v>
      </c>
      <c r="C240" s="33">
        <f>C241</f>
        <v>0</v>
      </c>
      <c r="D240" s="33"/>
    </row>
    <row r="241" spans="1:4" s="61" customFormat="1" ht="15" customHeight="1" hidden="1">
      <c r="A241" s="12"/>
      <c r="B241" s="19" t="s">
        <v>111</v>
      </c>
      <c r="C241" s="125"/>
      <c r="D241" s="34"/>
    </row>
    <row r="242" spans="1:4" s="61" customFormat="1" ht="15" customHeight="1" hidden="1">
      <c r="A242" s="12"/>
      <c r="B242" s="19" t="s">
        <v>61</v>
      </c>
      <c r="C242" s="125"/>
      <c r="D242" s="34"/>
    </row>
    <row r="243" spans="1:4" s="63" customFormat="1" ht="13.5" customHeight="1" hidden="1">
      <c r="A243" s="32"/>
      <c r="B243" s="39" t="s">
        <v>170</v>
      </c>
      <c r="C243" s="33">
        <f>C244+C245</f>
        <v>0</v>
      </c>
      <c r="D243" s="33"/>
    </row>
    <row r="244" spans="1:4" s="61" customFormat="1" ht="15" customHeight="1" hidden="1">
      <c r="A244" s="12"/>
      <c r="B244" s="19" t="s">
        <v>111</v>
      </c>
      <c r="C244" s="125"/>
      <c r="D244" s="34"/>
    </row>
    <row r="245" spans="1:4" s="61" customFormat="1" ht="15" customHeight="1" hidden="1">
      <c r="A245" s="12"/>
      <c r="B245" s="19" t="s">
        <v>61</v>
      </c>
      <c r="C245" s="125"/>
      <c r="D245" s="34"/>
    </row>
    <row r="246" spans="1:4" s="63" customFormat="1" ht="13.5" customHeight="1">
      <c r="A246" s="32"/>
      <c r="B246" s="39" t="s">
        <v>173</v>
      </c>
      <c r="C246" s="33">
        <f>C247</f>
        <v>1300</v>
      </c>
      <c r="D246" s="33"/>
    </row>
    <row r="247" spans="1:4" s="61" customFormat="1" ht="15" customHeight="1">
      <c r="A247" s="12"/>
      <c r="B247" s="19" t="s">
        <v>111</v>
      </c>
      <c r="C247" s="125">
        <v>1300</v>
      </c>
      <c r="D247" s="34"/>
    </row>
    <row r="248" spans="1:4" s="149" customFormat="1" ht="15.75" customHeight="1">
      <c r="A248" s="109">
        <v>900</v>
      </c>
      <c r="B248" s="114" t="s">
        <v>233</v>
      </c>
      <c r="C248" s="123"/>
      <c r="D248" s="130">
        <f>D249</f>
        <v>816431.6599999999</v>
      </c>
    </row>
    <row r="249" spans="1:4" s="150" customFormat="1" ht="16.5" customHeight="1">
      <c r="A249" s="110">
        <v>90001</v>
      </c>
      <c r="B249" s="111" t="s">
        <v>239</v>
      </c>
      <c r="C249" s="95"/>
      <c r="D249" s="131">
        <f>D250+D251+D252</f>
        <v>816431.6599999999</v>
      </c>
    </row>
    <row r="250" spans="1:4" s="61" customFormat="1" ht="28.5" customHeight="1">
      <c r="A250" s="112"/>
      <c r="B250" s="113" t="s">
        <v>240</v>
      </c>
      <c r="C250" s="95"/>
      <c r="D250" s="131">
        <v>78000</v>
      </c>
    </row>
    <row r="251" spans="1:4" s="61" customFormat="1" ht="32.25" customHeight="1">
      <c r="A251" s="112"/>
      <c r="B251" s="113" t="s">
        <v>241</v>
      </c>
      <c r="C251" s="95"/>
      <c r="D251" s="131">
        <v>109153.3</v>
      </c>
    </row>
    <row r="252" spans="1:4" s="61" customFormat="1" ht="63.75" customHeight="1">
      <c r="A252" s="112"/>
      <c r="B252" s="113" t="s">
        <v>249</v>
      </c>
      <c r="C252" s="95"/>
      <c r="D252" s="131">
        <f>629278.36</f>
        <v>629278.36</v>
      </c>
    </row>
    <row r="253" spans="1:4" s="81" customFormat="1" ht="15.75" customHeight="1" hidden="1">
      <c r="A253" s="109">
        <v>921</v>
      </c>
      <c r="B253" s="114" t="s">
        <v>11</v>
      </c>
      <c r="C253" s="123">
        <f>C254</f>
        <v>19385</v>
      </c>
      <c r="D253" s="130"/>
    </row>
    <row r="254" spans="1:4" s="82" customFormat="1" ht="16.5" customHeight="1" hidden="1">
      <c r="A254" s="110">
        <v>92114</v>
      </c>
      <c r="B254" s="111" t="s">
        <v>207</v>
      </c>
      <c r="C254" s="95">
        <f>C256</f>
        <v>19385</v>
      </c>
      <c r="D254" s="131"/>
    </row>
    <row r="255" spans="1:4" s="92" customFormat="1" ht="14.25" customHeight="1" hidden="1">
      <c r="A255" s="66"/>
      <c r="B255" s="67" t="s">
        <v>176</v>
      </c>
      <c r="C255" s="124"/>
      <c r="D255" s="124"/>
    </row>
    <row r="256" spans="1:4" s="61" customFormat="1" ht="12.75" customHeight="1" hidden="1">
      <c r="A256" s="12"/>
      <c r="B256" s="19" t="s">
        <v>61</v>
      </c>
      <c r="C256" s="34">
        <v>19385</v>
      </c>
      <c r="D256" s="34"/>
    </row>
    <row r="257" spans="1:4" s="81" customFormat="1" ht="15.75" customHeight="1" hidden="1">
      <c r="A257" s="109">
        <v>926</v>
      </c>
      <c r="B257" s="114" t="s">
        <v>22</v>
      </c>
      <c r="C257" s="123">
        <f>C258</f>
        <v>8000</v>
      </c>
      <c r="D257" s="130">
        <f>D258+D300</f>
        <v>529880</v>
      </c>
    </row>
    <row r="258" spans="1:4" s="82" customFormat="1" ht="16.5" customHeight="1" hidden="1">
      <c r="A258" s="110">
        <v>92601</v>
      </c>
      <c r="B258" s="111" t="s">
        <v>85</v>
      </c>
      <c r="C258" s="95">
        <f>C298</f>
        <v>8000</v>
      </c>
      <c r="D258" s="131">
        <f>D259+D260+D296+D297</f>
        <v>517880</v>
      </c>
    </row>
    <row r="259" spans="1:4" s="83" customFormat="1" ht="37.5" customHeight="1" hidden="1">
      <c r="A259" s="112"/>
      <c r="B259" s="113" t="s">
        <v>191</v>
      </c>
      <c r="C259" s="95"/>
      <c r="D259" s="131">
        <f>339510+78370</f>
        <v>417880</v>
      </c>
    </row>
    <row r="260" spans="1:4" s="84" customFormat="1" ht="39" hidden="1">
      <c r="A260" s="112"/>
      <c r="B260" s="113" t="s">
        <v>192</v>
      </c>
      <c r="C260" s="95"/>
      <c r="D260" s="131">
        <v>35000</v>
      </c>
    </row>
    <row r="261" spans="1:4" s="85" customFormat="1" ht="23.25" customHeight="1" hidden="1">
      <c r="A261" s="112"/>
      <c r="B261" s="113" t="s">
        <v>193</v>
      </c>
      <c r="C261" s="95"/>
      <c r="D261" s="131">
        <v>35000</v>
      </c>
    </row>
    <row r="262" spans="1:4" s="84" customFormat="1" ht="18" customHeight="1" hidden="1">
      <c r="A262" s="112"/>
      <c r="B262" s="113" t="s">
        <v>194</v>
      </c>
      <c r="C262" s="95"/>
      <c r="D262" s="131">
        <v>30000</v>
      </c>
    </row>
    <row r="263" spans="1:4" s="84" customFormat="1" ht="18" customHeight="1" hidden="1">
      <c r="A263" s="6"/>
      <c r="B263" s="19" t="s">
        <v>87</v>
      </c>
      <c r="C263" s="115"/>
      <c r="D263" s="2">
        <v>32000</v>
      </c>
    </row>
    <row r="264" spans="1:4" s="84" customFormat="1" ht="44.25" customHeight="1" hidden="1">
      <c r="A264" s="6"/>
      <c r="B264" s="7" t="s">
        <v>88</v>
      </c>
      <c r="C264" s="115"/>
      <c r="D264" s="2">
        <v>34905</v>
      </c>
    </row>
    <row r="265" spans="1:4" s="84" customFormat="1" ht="14.25" customHeight="1" hidden="1">
      <c r="A265" s="6"/>
      <c r="B265" s="7" t="s">
        <v>61</v>
      </c>
      <c r="C265" s="115"/>
      <c r="D265" s="2">
        <v>10000</v>
      </c>
    </row>
    <row r="266" spans="1:4" s="87" customFormat="1" ht="15" customHeight="1" hidden="1">
      <c r="A266" s="10" t="s">
        <v>30</v>
      </c>
      <c r="B266" s="11" t="s">
        <v>11</v>
      </c>
      <c r="C266" s="116"/>
      <c r="D266" s="25"/>
    </row>
    <row r="267" spans="1:4" s="85" customFormat="1" ht="16.5" customHeight="1" hidden="1">
      <c r="A267" s="3" t="s">
        <v>31</v>
      </c>
      <c r="B267" s="4" t="s">
        <v>32</v>
      </c>
      <c r="C267" s="117"/>
      <c r="D267" s="94"/>
    </row>
    <row r="268" spans="1:4" s="84" customFormat="1" ht="36" customHeight="1" hidden="1">
      <c r="A268" s="6"/>
      <c r="B268" s="7" t="s">
        <v>46</v>
      </c>
      <c r="C268" s="115"/>
      <c r="D268" s="2"/>
    </row>
    <row r="269" spans="1:4" s="85" customFormat="1" ht="23.25" customHeight="1" hidden="1">
      <c r="A269" s="3" t="s">
        <v>15</v>
      </c>
      <c r="B269" s="4" t="s">
        <v>16</v>
      </c>
      <c r="C269" s="117"/>
      <c r="D269" s="94">
        <f>D271</f>
        <v>32000</v>
      </c>
    </row>
    <row r="270" spans="1:4" s="84" customFormat="1" ht="18" customHeight="1" hidden="1">
      <c r="A270" s="6"/>
      <c r="B270" s="29" t="s">
        <v>17</v>
      </c>
      <c r="C270" s="115"/>
      <c r="D270" s="2"/>
    </row>
    <row r="271" spans="1:4" s="84" customFormat="1" ht="18" customHeight="1" hidden="1">
      <c r="A271" s="6"/>
      <c r="B271" s="19" t="s">
        <v>87</v>
      </c>
      <c r="C271" s="115"/>
      <c r="D271" s="2">
        <v>32000</v>
      </c>
    </row>
    <row r="272" spans="1:4" s="84" customFormat="1" ht="44.25" customHeight="1" hidden="1">
      <c r="A272" s="6"/>
      <c r="B272" s="7" t="s">
        <v>88</v>
      </c>
      <c r="C272" s="115"/>
      <c r="D272" s="2">
        <v>34905</v>
      </c>
    </row>
    <row r="273" spans="1:4" s="84" customFormat="1" ht="14.25" customHeight="1" hidden="1">
      <c r="A273" s="6"/>
      <c r="B273" s="7" t="s">
        <v>61</v>
      </c>
      <c r="C273" s="115"/>
      <c r="D273" s="2">
        <v>20000</v>
      </c>
    </row>
    <row r="274" spans="1:4" s="84" customFormat="1" ht="14.25" customHeight="1" hidden="1">
      <c r="A274" s="6"/>
      <c r="B274" s="7" t="s">
        <v>89</v>
      </c>
      <c r="C274" s="115"/>
      <c r="D274" s="2">
        <v>10000</v>
      </c>
    </row>
    <row r="275" spans="1:4" s="85" customFormat="1" ht="16.5" customHeight="1" hidden="1">
      <c r="A275" s="3" t="s">
        <v>31</v>
      </c>
      <c r="B275" s="4" t="s">
        <v>32</v>
      </c>
      <c r="C275" s="117"/>
      <c r="D275" s="94">
        <f>D276</f>
        <v>50000</v>
      </c>
    </row>
    <row r="276" spans="1:4" s="84" customFormat="1" ht="39" customHeight="1" hidden="1">
      <c r="A276" s="6"/>
      <c r="B276" s="7" t="s">
        <v>46</v>
      </c>
      <c r="C276" s="115"/>
      <c r="D276" s="2">
        <v>50000</v>
      </c>
    </row>
    <row r="277" spans="1:4" s="84" customFormat="1" ht="18.75" customHeight="1" hidden="1">
      <c r="A277" s="10" t="s">
        <v>55</v>
      </c>
      <c r="B277" s="11" t="s">
        <v>5</v>
      </c>
      <c r="C277" s="116"/>
      <c r="D277" s="25">
        <f>D278</f>
        <v>62797.01</v>
      </c>
    </row>
    <row r="278" spans="1:4" s="85" customFormat="1" ht="11.25" hidden="1">
      <c r="A278" s="3" t="s">
        <v>80</v>
      </c>
      <c r="B278" s="4" t="s">
        <v>81</v>
      </c>
      <c r="C278" s="117"/>
      <c r="D278" s="94">
        <f>D280</f>
        <v>62797.01</v>
      </c>
    </row>
    <row r="279" spans="1:4" s="84" customFormat="1" ht="11.25" hidden="1">
      <c r="A279" s="6"/>
      <c r="B279" s="39" t="s">
        <v>79</v>
      </c>
      <c r="C279" s="115"/>
      <c r="D279" s="2"/>
    </row>
    <row r="280" spans="1:4" s="84" customFormat="1" ht="18.75" customHeight="1" hidden="1">
      <c r="A280" s="6"/>
      <c r="B280" s="19" t="s">
        <v>60</v>
      </c>
      <c r="C280" s="115"/>
      <c r="D280" s="2">
        <v>62797.01</v>
      </c>
    </row>
    <row r="281" spans="1:7" s="87" customFormat="1" ht="15.75" customHeight="1" hidden="1">
      <c r="A281" s="10" t="s">
        <v>21</v>
      </c>
      <c r="B281" s="11" t="s">
        <v>22</v>
      </c>
      <c r="C281" s="116"/>
      <c r="D281" s="25"/>
      <c r="E281" s="88"/>
      <c r="F281" s="86"/>
      <c r="G281" s="86"/>
    </row>
    <row r="282" spans="1:4" s="85" customFormat="1" ht="16.5" customHeight="1" hidden="1">
      <c r="A282" s="3" t="s">
        <v>72</v>
      </c>
      <c r="B282" s="4" t="s">
        <v>73</v>
      </c>
      <c r="C282" s="117"/>
      <c r="D282" s="94"/>
    </row>
    <row r="283" spans="1:4" s="84" customFormat="1" ht="29.25" customHeight="1" hidden="1">
      <c r="A283" s="6"/>
      <c r="B283" s="7" t="s">
        <v>75</v>
      </c>
      <c r="C283" s="115"/>
      <c r="D283" s="2"/>
    </row>
    <row r="284" spans="1:4" s="84" customFormat="1" ht="15" customHeight="1" hidden="1">
      <c r="A284" s="6"/>
      <c r="B284" s="29" t="s">
        <v>74</v>
      </c>
      <c r="C284" s="115"/>
      <c r="D284" s="2"/>
    </row>
    <row r="285" spans="1:4" s="84" customFormat="1" ht="11.25" hidden="1">
      <c r="A285" s="6"/>
      <c r="B285" s="1" t="s">
        <v>89</v>
      </c>
      <c r="C285" s="115"/>
      <c r="D285" s="2"/>
    </row>
    <row r="286" spans="1:4" s="85" customFormat="1" ht="16.5" customHeight="1" hidden="1">
      <c r="A286" s="3" t="s">
        <v>66</v>
      </c>
      <c r="B286" s="4" t="s">
        <v>67</v>
      </c>
      <c r="C286" s="117"/>
      <c r="D286" s="94"/>
    </row>
    <row r="287" spans="1:4" s="84" customFormat="1" ht="24" customHeight="1" hidden="1">
      <c r="A287" s="6"/>
      <c r="B287" s="7" t="s">
        <v>68</v>
      </c>
      <c r="C287" s="115"/>
      <c r="D287" s="2"/>
    </row>
    <row r="288" spans="1:4" s="85" customFormat="1" ht="23.25" customHeight="1" hidden="1">
      <c r="A288" s="3" t="s">
        <v>15</v>
      </c>
      <c r="B288" s="4" t="s">
        <v>16</v>
      </c>
      <c r="C288" s="117"/>
      <c r="D288" s="94" t="e">
        <f>#REF!</f>
        <v>#REF!</v>
      </c>
    </row>
    <row r="289" spans="1:4" s="84" customFormat="1" ht="18" customHeight="1" hidden="1">
      <c r="A289" s="6"/>
      <c r="B289" s="29" t="s">
        <v>74</v>
      </c>
      <c r="C289" s="115"/>
      <c r="D289" s="2"/>
    </row>
    <row r="290" spans="1:4" s="83" customFormat="1" ht="17.25" customHeight="1" hidden="1">
      <c r="A290" s="12"/>
      <c r="B290" s="118" t="s">
        <v>19</v>
      </c>
      <c r="C290" s="129"/>
      <c r="D290" s="2"/>
    </row>
    <row r="291" spans="1:4" s="84" customFormat="1" ht="11.25" hidden="1">
      <c r="A291" s="6"/>
      <c r="B291" s="1" t="s">
        <v>36</v>
      </c>
      <c r="C291" s="115"/>
      <c r="D291" s="2">
        <v>40000</v>
      </c>
    </row>
    <row r="292" spans="1:13" s="84" customFormat="1" ht="15.75" customHeight="1" hidden="1">
      <c r="A292" s="6"/>
      <c r="B292" s="11" t="s">
        <v>4</v>
      </c>
      <c r="C292" s="116"/>
      <c r="D292" s="25" t="e">
        <f>D86+#REF!+#REF!+#REF!+#REF!+D105+D152+#REF!+D266</f>
        <v>#REF!</v>
      </c>
      <c r="E292" s="88"/>
      <c r="F292" s="86"/>
      <c r="G292" s="86"/>
      <c r="H292" s="89"/>
      <c r="M292" s="90"/>
    </row>
    <row r="293" spans="1:13" s="84" customFormat="1" ht="15.75" customHeight="1" hidden="1">
      <c r="A293" s="17"/>
      <c r="B293" s="119" t="s">
        <v>97</v>
      </c>
      <c r="C293" s="120"/>
      <c r="D293" s="25" t="e">
        <f>#REF!+#REF!+#REF!</f>
        <v>#REF!</v>
      </c>
      <c r="E293" s="91"/>
      <c r="F293" s="91"/>
      <c r="G293" s="91"/>
      <c r="H293" s="89"/>
      <c r="M293" s="90"/>
    </row>
    <row r="294" spans="1:13" s="84" customFormat="1" ht="15.75" customHeight="1" hidden="1">
      <c r="A294" s="17"/>
      <c r="B294" s="119" t="s">
        <v>98</v>
      </c>
      <c r="C294" s="120"/>
      <c r="D294" s="25">
        <f>D211</f>
        <v>0</v>
      </c>
      <c r="E294" s="91"/>
      <c r="F294" s="91"/>
      <c r="G294" s="91"/>
      <c r="H294" s="89"/>
      <c r="M294" s="90"/>
    </row>
    <row r="295" spans="1:13" s="84" customFormat="1" ht="15.75" customHeight="1" hidden="1">
      <c r="A295" s="17"/>
      <c r="B295" s="119" t="s">
        <v>99</v>
      </c>
      <c r="C295" s="120"/>
      <c r="D295" s="25" t="e">
        <f>#REF!</f>
        <v>#REF!</v>
      </c>
      <c r="E295" s="91"/>
      <c r="F295" s="91"/>
      <c r="G295" s="91"/>
      <c r="H295" s="89"/>
      <c r="M295" s="90"/>
    </row>
    <row r="296" spans="1:13" s="84" customFormat="1" ht="39.75" customHeight="1" hidden="1">
      <c r="A296" s="112"/>
      <c r="B296" s="113" t="s">
        <v>193</v>
      </c>
      <c r="C296" s="95"/>
      <c r="D296" s="131">
        <v>35000</v>
      </c>
      <c r="E296" s="91"/>
      <c r="F296" s="91"/>
      <c r="G296" s="91"/>
      <c r="H296" s="89"/>
      <c r="M296" s="90"/>
    </row>
    <row r="297" spans="1:13" s="84" customFormat="1" ht="27.75" customHeight="1" hidden="1">
      <c r="A297" s="112"/>
      <c r="B297" s="113" t="s">
        <v>194</v>
      </c>
      <c r="C297" s="95"/>
      <c r="D297" s="131">
        <v>30000</v>
      </c>
      <c r="E297" s="91"/>
      <c r="F297" s="91"/>
      <c r="G297" s="91"/>
      <c r="H297" s="89"/>
      <c r="M297" s="90"/>
    </row>
    <row r="298" spans="1:4" s="122" customFormat="1" ht="14.25" customHeight="1" hidden="1">
      <c r="A298" s="121"/>
      <c r="B298" s="7" t="s">
        <v>176</v>
      </c>
      <c r="C298" s="34">
        <f>C299</f>
        <v>8000</v>
      </c>
      <c r="D298" s="34"/>
    </row>
    <row r="299" spans="1:4" s="61" customFormat="1" ht="12.75" customHeight="1" hidden="1">
      <c r="A299" s="12"/>
      <c r="B299" s="19" t="s">
        <v>61</v>
      </c>
      <c r="C299" s="34">
        <v>8000</v>
      </c>
      <c r="D299" s="34"/>
    </row>
    <row r="300" spans="1:4" s="58" customFormat="1" ht="18" customHeight="1" hidden="1">
      <c r="A300" s="3" t="s">
        <v>66</v>
      </c>
      <c r="B300" s="4" t="s">
        <v>67</v>
      </c>
      <c r="C300" s="94"/>
      <c r="D300" s="94">
        <f>D301</f>
        <v>12000</v>
      </c>
    </row>
    <row r="301" spans="1:4" s="59" customFormat="1" ht="15.75" customHeight="1" hidden="1">
      <c r="A301" s="6"/>
      <c r="B301" s="7" t="s">
        <v>96</v>
      </c>
      <c r="C301" s="2"/>
      <c r="D301" s="2">
        <v>12000</v>
      </c>
    </row>
    <row r="302" spans="1:13" s="8" customFormat="1" ht="15.75" customHeight="1">
      <c r="A302" s="6"/>
      <c r="B302" s="11" t="s">
        <v>136</v>
      </c>
      <c r="C302" s="25">
        <f>C86+C93+C96+C152+C238+C248</f>
        <v>76800</v>
      </c>
      <c r="D302" s="25">
        <f>D86+D93+D96+D152+D238+D248</f>
        <v>2383392.71</v>
      </c>
      <c r="E302" s="26">
        <f>C302-D302</f>
        <v>-2306592.71</v>
      </c>
      <c r="F302" s="26">
        <f>E302-E80</f>
        <v>0</v>
      </c>
      <c r="G302" s="26"/>
      <c r="H302" s="9"/>
      <c r="M302" s="14"/>
    </row>
    <row r="303" spans="1:12" s="8" customFormat="1" ht="27" customHeight="1" hidden="1">
      <c r="A303" s="169"/>
      <c r="B303" s="170"/>
      <c r="C303" s="171"/>
      <c r="D303" s="172" t="s">
        <v>134</v>
      </c>
      <c r="E303" s="9"/>
      <c r="L303" s="9"/>
    </row>
    <row r="304" spans="1:9" s="8" customFormat="1" ht="15.75" customHeight="1" hidden="1">
      <c r="A304" s="191" t="s">
        <v>203</v>
      </c>
      <c r="B304" s="192"/>
      <c r="C304" s="192"/>
      <c r="D304" s="172"/>
      <c r="I304" s="9"/>
    </row>
    <row r="305" spans="1:4" s="20" customFormat="1" ht="17.25" customHeight="1" hidden="1">
      <c r="A305" s="173" t="s">
        <v>23</v>
      </c>
      <c r="B305" s="174" t="s">
        <v>24</v>
      </c>
      <c r="C305" s="175" t="s">
        <v>25</v>
      </c>
      <c r="D305" s="175" t="s">
        <v>26</v>
      </c>
    </row>
    <row r="306" spans="1:4" s="20" customFormat="1" ht="22.5" customHeight="1" hidden="1">
      <c r="A306" s="190" t="s">
        <v>47</v>
      </c>
      <c r="B306" s="190"/>
      <c r="C306" s="176"/>
      <c r="D306" s="176">
        <f>D307</f>
        <v>168000</v>
      </c>
    </row>
    <row r="307" spans="1:4" s="64" customFormat="1" ht="25.5" customHeight="1" hidden="1">
      <c r="A307" s="177" t="s">
        <v>174</v>
      </c>
      <c r="B307" s="178" t="s">
        <v>175</v>
      </c>
      <c r="C307" s="179"/>
      <c r="D307" s="69">
        <v>168000</v>
      </c>
    </row>
    <row r="308" spans="1:4" s="20" customFormat="1" ht="16.5" customHeight="1" hidden="1">
      <c r="A308" s="190" t="s">
        <v>139</v>
      </c>
      <c r="B308" s="190"/>
      <c r="C308" s="176"/>
      <c r="D308" s="176">
        <f>D314</f>
        <v>12000</v>
      </c>
    </row>
    <row r="309" spans="1:4" s="21" customFormat="1" ht="25.5" customHeight="1" hidden="1">
      <c r="A309" s="177" t="s">
        <v>154</v>
      </c>
      <c r="B309" s="178" t="s">
        <v>155</v>
      </c>
      <c r="C309" s="179"/>
      <c r="D309" s="69">
        <v>7000</v>
      </c>
    </row>
    <row r="310" spans="1:4" s="21" customFormat="1" ht="45.75" customHeight="1" hidden="1">
      <c r="A310" s="180"/>
      <c r="B310" s="178" t="s">
        <v>76</v>
      </c>
      <c r="C310" s="179">
        <v>37500</v>
      </c>
      <c r="D310" s="69"/>
    </row>
    <row r="311" spans="1:4" s="22" customFormat="1" ht="48" customHeight="1" hidden="1">
      <c r="A311" s="181" t="s">
        <v>48</v>
      </c>
      <c r="B311" s="182" t="s">
        <v>49</v>
      </c>
      <c r="C311" s="179">
        <v>265158.43</v>
      </c>
      <c r="D311" s="179"/>
    </row>
    <row r="312" spans="1:4" s="23" customFormat="1" ht="17.25" customHeight="1" hidden="1">
      <c r="A312" s="190" t="s">
        <v>29</v>
      </c>
      <c r="B312" s="190"/>
      <c r="C312" s="176">
        <f>C313</f>
        <v>20400</v>
      </c>
      <c r="D312" s="176"/>
    </row>
    <row r="313" spans="1:4" s="24" customFormat="1" ht="24.75" customHeight="1" hidden="1">
      <c r="A313" s="183" t="s">
        <v>65</v>
      </c>
      <c r="B313" s="184" t="s">
        <v>133</v>
      </c>
      <c r="C313" s="179">
        <v>20400</v>
      </c>
      <c r="D313" s="69"/>
    </row>
    <row r="314" spans="1:4" s="21" customFormat="1" ht="25.5" customHeight="1" hidden="1">
      <c r="A314" s="177" t="s">
        <v>204</v>
      </c>
      <c r="B314" s="178" t="s">
        <v>205</v>
      </c>
      <c r="C314" s="179"/>
      <c r="D314" s="69">
        <v>12000</v>
      </c>
    </row>
    <row r="315" spans="1:13" s="21" customFormat="1" ht="15.75" customHeight="1" hidden="1">
      <c r="A315" s="180"/>
      <c r="B315" s="185" t="s">
        <v>12</v>
      </c>
      <c r="C315" s="186"/>
      <c r="D315" s="186">
        <f>D308</f>
        <v>12000</v>
      </c>
      <c r="M315" s="41"/>
    </row>
    <row r="316" spans="1:4" s="8" customFormat="1" ht="25.5" customHeight="1" hidden="1">
      <c r="A316" s="17"/>
      <c r="B316" s="18"/>
      <c r="C316" s="93"/>
      <c r="D316" s="93" t="s">
        <v>152</v>
      </c>
    </row>
    <row r="317" spans="1:4" s="8" customFormat="1" ht="15" customHeight="1" hidden="1">
      <c r="A317" s="187" t="s">
        <v>153</v>
      </c>
      <c r="B317" s="187"/>
      <c r="C317" s="187"/>
      <c r="D317" s="187"/>
    </row>
    <row r="318" spans="1:4" s="8" customFormat="1" ht="12" hidden="1">
      <c r="A318" s="10" t="s">
        <v>0</v>
      </c>
      <c r="B318" s="188" t="s">
        <v>9</v>
      </c>
      <c r="C318" s="189" t="s">
        <v>2</v>
      </c>
      <c r="D318" s="189" t="s">
        <v>3</v>
      </c>
    </row>
    <row r="319" spans="1:4" s="8" customFormat="1" ht="10.5" customHeight="1" hidden="1">
      <c r="A319" s="6" t="s">
        <v>8</v>
      </c>
      <c r="B319" s="188"/>
      <c r="C319" s="189"/>
      <c r="D319" s="189"/>
    </row>
    <row r="320" spans="1:4" s="8" customFormat="1" ht="13.5" customHeight="1" hidden="1">
      <c r="A320" s="10" t="s">
        <v>91</v>
      </c>
      <c r="B320" s="11" t="s">
        <v>92</v>
      </c>
      <c r="C320" s="25"/>
      <c r="D320" s="25"/>
    </row>
    <row r="321" spans="1:4" s="5" customFormat="1" ht="16.5" customHeight="1" hidden="1">
      <c r="A321" s="3" t="s">
        <v>93</v>
      </c>
      <c r="B321" s="4" t="s">
        <v>32</v>
      </c>
      <c r="C321" s="94"/>
      <c r="D321" s="94"/>
    </row>
    <row r="322" spans="1:4" s="8" customFormat="1" ht="15.75" customHeight="1" hidden="1">
      <c r="A322" s="6"/>
      <c r="B322" s="7" t="s">
        <v>90</v>
      </c>
      <c r="C322" s="2"/>
      <c r="D322" s="2"/>
    </row>
    <row r="323" spans="1:4" s="13" customFormat="1" ht="15" customHeight="1" hidden="1">
      <c r="A323" s="12"/>
      <c r="B323" s="19" t="s">
        <v>111</v>
      </c>
      <c r="C323" s="125"/>
      <c r="D323" s="34"/>
    </row>
    <row r="324" spans="1:4" s="8" customFormat="1" ht="11.25" hidden="1">
      <c r="A324" s="6"/>
      <c r="B324" s="1" t="s">
        <v>36</v>
      </c>
      <c r="C324" s="2"/>
      <c r="D324" s="2"/>
    </row>
    <row r="325" spans="1:4" s="28" customFormat="1" ht="15.75" customHeight="1" hidden="1">
      <c r="A325" s="10" t="s">
        <v>100</v>
      </c>
      <c r="B325" s="27" t="s">
        <v>106</v>
      </c>
      <c r="C325" s="25">
        <f>C326</f>
        <v>23300</v>
      </c>
      <c r="D325" s="25"/>
    </row>
    <row r="326" spans="1:4" s="5" customFormat="1" ht="14.25" customHeight="1" hidden="1">
      <c r="A326" s="3" t="s">
        <v>101</v>
      </c>
      <c r="B326" s="4" t="s">
        <v>102</v>
      </c>
      <c r="C326" s="94">
        <f>C327+C328</f>
        <v>23300</v>
      </c>
      <c r="D326" s="94"/>
    </row>
    <row r="327" spans="1:4" s="8" customFormat="1" ht="12.75" customHeight="1" hidden="1">
      <c r="A327" s="6"/>
      <c r="B327" s="52" t="s">
        <v>77</v>
      </c>
      <c r="C327" s="2">
        <v>3300</v>
      </c>
      <c r="D327" s="2"/>
    </row>
    <row r="328" spans="1:4" s="8" customFormat="1" ht="12.75" customHeight="1" hidden="1">
      <c r="A328" s="6"/>
      <c r="B328" s="7" t="s">
        <v>151</v>
      </c>
      <c r="C328" s="2">
        <v>20000</v>
      </c>
      <c r="D328" s="2"/>
    </row>
    <row r="329" ht="11.25">
      <c r="C329" s="98"/>
    </row>
    <row r="330" ht="11.25">
      <c r="C330" s="98"/>
    </row>
    <row r="331" ht="11.25">
      <c r="C331" s="98"/>
    </row>
    <row r="332" ht="11.25">
      <c r="C332" s="98"/>
    </row>
    <row r="333" ht="11.25">
      <c r="C333" s="98"/>
    </row>
    <row r="334" ht="11.25">
      <c r="C334" s="98"/>
    </row>
    <row r="335" ht="11.25">
      <c r="C335" s="98"/>
    </row>
    <row r="336" ht="11.25">
      <c r="C336" s="98"/>
    </row>
    <row r="337" ht="11.25">
      <c r="C337" s="98"/>
    </row>
    <row r="338" ht="11.25">
      <c r="C338" s="98"/>
    </row>
    <row r="339" ht="11.25">
      <c r="C339" s="98"/>
    </row>
    <row r="340" ht="11.25">
      <c r="C340" s="98"/>
    </row>
    <row r="341" ht="11.25">
      <c r="C341" s="98"/>
    </row>
    <row r="342" ht="11.25">
      <c r="C342" s="98"/>
    </row>
    <row r="343" ht="11.25">
      <c r="C343" s="98"/>
    </row>
    <row r="344" ht="11.25">
      <c r="C344" s="98"/>
    </row>
    <row r="345" ht="11.25">
      <c r="C345" s="98"/>
    </row>
    <row r="346" ht="11.25">
      <c r="C346" s="98"/>
    </row>
    <row r="347" ht="11.25">
      <c r="C347" s="98"/>
    </row>
    <row r="348" ht="11.25">
      <c r="C348" s="98"/>
    </row>
    <row r="349" ht="11.25">
      <c r="C349" s="98"/>
    </row>
    <row r="350" ht="11.25">
      <c r="C350" s="98"/>
    </row>
    <row r="351" ht="11.25">
      <c r="C351" s="98"/>
    </row>
    <row r="352" ht="11.25">
      <c r="C352" s="98"/>
    </row>
    <row r="353" ht="11.25">
      <c r="C353" s="98"/>
    </row>
    <row r="354" ht="11.25">
      <c r="C354" s="98"/>
    </row>
    <row r="355" ht="11.25">
      <c r="C355" s="98"/>
    </row>
    <row r="356" ht="11.25">
      <c r="C356" s="98"/>
    </row>
    <row r="357" ht="11.25">
      <c r="C357" s="98"/>
    </row>
    <row r="358" ht="11.25">
      <c r="C358" s="98"/>
    </row>
    <row r="359" ht="11.25">
      <c r="C359" s="98"/>
    </row>
    <row r="360" ht="11.25">
      <c r="C360" s="98"/>
    </row>
    <row r="361" ht="11.25">
      <c r="C361" s="98"/>
    </row>
    <row r="362" ht="11.25">
      <c r="C362" s="98"/>
    </row>
    <row r="363" ht="11.25">
      <c r="C363" s="98"/>
    </row>
    <row r="364" ht="11.25">
      <c r="C364" s="98"/>
    </row>
    <row r="365" ht="11.25">
      <c r="C365" s="98"/>
    </row>
    <row r="366" ht="11.25">
      <c r="C366" s="98"/>
    </row>
    <row r="367" ht="11.25">
      <c r="C367" s="98"/>
    </row>
    <row r="368" ht="11.25">
      <c r="C368" s="98"/>
    </row>
    <row r="369" ht="11.25">
      <c r="C369" s="98"/>
    </row>
    <row r="370" ht="11.25">
      <c r="C370" s="98"/>
    </row>
    <row r="371" ht="11.25">
      <c r="C371" s="98"/>
    </row>
    <row r="372" ht="11.25">
      <c r="C372" s="98"/>
    </row>
    <row r="373" ht="11.25">
      <c r="C373" s="98"/>
    </row>
    <row r="374" ht="11.25">
      <c r="C374" s="98"/>
    </row>
    <row r="375" ht="11.25">
      <c r="C375" s="98"/>
    </row>
    <row r="376" ht="11.25">
      <c r="C376" s="98"/>
    </row>
    <row r="377" ht="11.25">
      <c r="C377" s="98"/>
    </row>
    <row r="378" ht="11.25">
      <c r="C378" s="98"/>
    </row>
    <row r="379" ht="11.25">
      <c r="C379" s="98"/>
    </row>
    <row r="380" ht="11.25">
      <c r="C380" s="98"/>
    </row>
    <row r="381" ht="11.25">
      <c r="C381" s="98"/>
    </row>
    <row r="382" ht="11.25">
      <c r="C382" s="98"/>
    </row>
    <row r="383" ht="11.25">
      <c r="C383" s="98"/>
    </row>
    <row r="384" ht="11.25">
      <c r="C384" s="98"/>
    </row>
    <row r="385" ht="11.25">
      <c r="C385" s="98"/>
    </row>
    <row r="386" ht="11.25">
      <c r="C386" s="98"/>
    </row>
    <row r="387" ht="11.25">
      <c r="C387" s="98"/>
    </row>
    <row r="388" ht="11.25">
      <c r="C388" s="98"/>
    </row>
    <row r="389" ht="11.25">
      <c r="C389" s="98"/>
    </row>
    <row r="390" ht="11.25">
      <c r="C390" s="98"/>
    </row>
    <row r="391" ht="11.25">
      <c r="C391" s="98"/>
    </row>
    <row r="392" ht="11.25">
      <c r="C392" s="98"/>
    </row>
    <row r="393" ht="11.25">
      <c r="C393" s="98"/>
    </row>
    <row r="394" ht="11.25">
      <c r="C394" s="98"/>
    </row>
    <row r="395" ht="11.25">
      <c r="C395" s="98"/>
    </row>
    <row r="396" ht="11.25">
      <c r="C396" s="98"/>
    </row>
    <row r="397" ht="11.25">
      <c r="C397" s="98"/>
    </row>
    <row r="398" ht="11.25">
      <c r="C398" s="98"/>
    </row>
    <row r="399" ht="11.25">
      <c r="C399" s="98"/>
    </row>
    <row r="400" ht="11.25">
      <c r="C400" s="98"/>
    </row>
    <row r="401" ht="11.25">
      <c r="C401" s="98"/>
    </row>
    <row r="402" ht="11.25">
      <c r="C402" s="98"/>
    </row>
    <row r="403" ht="11.25">
      <c r="C403" s="98"/>
    </row>
    <row r="404" ht="11.25">
      <c r="C404" s="98"/>
    </row>
    <row r="405" ht="11.25">
      <c r="C405" s="98"/>
    </row>
    <row r="406" ht="11.25">
      <c r="C406" s="98"/>
    </row>
    <row r="407" ht="11.25">
      <c r="C407" s="98"/>
    </row>
    <row r="408" ht="11.25">
      <c r="C408" s="98"/>
    </row>
    <row r="409" ht="11.25">
      <c r="C409" s="98"/>
    </row>
    <row r="410" ht="11.25">
      <c r="C410" s="98"/>
    </row>
    <row r="411" ht="11.25">
      <c r="C411" s="98"/>
    </row>
    <row r="412" ht="11.25">
      <c r="C412" s="98"/>
    </row>
    <row r="413" ht="11.25">
      <c r="C413" s="98"/>
    </row>
    <row r="414" ht="11.25">
      <c r="C414" s="98"/>
    </row>
    <row r="415" ht="11.25">
      <c r="C415" s="98"/>
    </row>
    <row r="416" ht="11.25">
      <c r="C416" s="98"/>
    </row>
    <row r="417" ht="11.25">
      <c r="C417" s="98"/>
    </row>
    <row r="418" ht="11.25">
      <c r="C418" s="98"/>
    </row>
    <row r="419" ht="11.25">
      <c r="C419" s="98"/>
    </row>
    <row r="420" ht="11.25">
      <c r="C420" s="98"/>
    </row>
    <row r="421" ht="11.25">
      <c r="C421" s="98"/>
    </row>
    <row r="422" ht="11.25">
      <c r="C422" s="98"/>
    </row>
    <row r="423" ht="11.25">
      <c r="C423" s="98"/>
    </row>
    <row r="424" ht="11.25">
      <c r="C424" s="98"/>
    </row>
    <row r="425" ht="11.25">
      <c r="C425" s="98"/>
    </row>
    <row r="426" ht="11.25">
      <c r="C426" s="98"/>
    </row>
    <row r="427" ht="11.25">
      <c r="C427" s="98"/>
    </row>
    <row r="428" ht="11.25">
      <c r="C428" s="98"/>
    </row>
    <row r="429" ht="11.25">
      <c r="C429" s="98"/>
    </row>
    <row r="430" ht="11.25">
      <c r="C430" s="98"/>
    </row>
    <row r="431" ht="11.25">
      <c r="C431" s="98"/>
    </row>
    <row r="432" ht="11.25">
      <c r="C432" s="98"/>
    </row>
    <row r="433" ht="11.25">
      <c r="C433" s="98"/>
    </row>
    <row r="434" ht="11.25">
      <c r="C434" s="98"/>
    </row>
    <row r="435" ht="11.25">
      <c r="C435" s="98"/>
    </row>
    <row r="436" ht="11.25">
      <c r="C436" s="98"/>
    </row>
    <row r="437" ht="11.25">
      <c r="C437" s="98"/>
    </row>
    <row r="438" ht="11.25">
      <c r="C438" s="98"/>
    </row>
    <row r="439" ht="11.25">
      <c r="C439" s="98"/>
    </row>
    <row r="440" ht="11.25">
      <c r="C440" s="98"/>
    </row>
    <row r="441" ht="11.25">
      <c r="C441" s="98"/>
    </row>
    <row r="442" ht="11.25">
      <c r="C442" s="98"/>
    </row>
    <row r="443" ht="11.25">
      <c r="C443" s="98"/>
    </row>
    <row r="444" ht="11.25">
      <c r="C444" s="98"/>
    </row>
    <row r="445" ht="11.25">
      <c r="C445" s="98"/>
    </row>
    <row r="446" ht="11.25">
      <c r="C446" s="98"/>
    </row>
    <row r="447" ht="11.25">
      <c r="C447" s="98"/>
    </row>
    <row r="448" ht="11.25">
      <c r="C448" s="98"/>
    </row>
  </sheetData>
  <sheetProtection/>
  <mergeCells count="16">
    <mergeCell ref="A308:B308"/>
    <mergeCell ref="A2:D2"/>
    <mergeCell ref="A83:D83"/>
    <mergeCell ref="B84:B85"/>
    <mergeCell ref="C84:C85"/>
    <mergeCell ref="D84:D85"/>
    <mergeCell ref="A317:D317"/>
    <mergeCell ref="B318:B319"/>
    <mergeCell ref="C318:C319"/>
    <mergeCell ref="D318:D319"/>
    <mergeCell ref="D3:D4"/>
    <mergeCell ref="A312:B312"/>
    <mergeCell ref="B3:B4"/>
    <mergeCell ref="C3:C4"/>
    <mergeCell ref="A304:C304"/>
    <mergeCell ref="A306:B306"/>
  </mergeCells>
  <printOptions/>
  <pageMargins left="0.7" right="0.25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89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</dc:creator>
  <cp:keywords/>
  <dc:description/>
  <cp:lastModifiedBy>K_Kulinska-Pluta</cp:lastModifiedBy>
  <cp:lastPrinted>2018-12-31T13:59:31Z</cp:lastPrinted>
  <dcterms:created xsi:type="dcterms:W3CDTF">2010-02-23T14:29:49Z</dcterms:created>
  <dcterms:modified xsi:type="dcterms:W3CDTF">2019-01-08T14:28:19Z</dcterms:modified>
  <cp:category/>
  <cp:version/>
  <cp:contentType/>
  <cp:contentStatus/>
</cp:coreProperties>
</file>